
<file path=[Content_Types].xml><?xml version="1.0" encoding="utf-8"?>
<Types xmlns="http://schemas.openxmlformats.org/package/2006/content-types">
  <Default Extension="png" ContentType="image/png"/>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ellimages.xml" ContentType="application/vnd.wps-officedocument.cellim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桌面文件\2026年\"/>
    </mc:Choice>
  </mc:AlternateContent>
  <bookViews>
    <workbookView windowWidth="23040" windowHeight="9180"/>
  </bookViews>
  <sheets>
    <sheet name="Sheet1" sheetId="1" r:id="rId1"/>
  </sheets>
  <definedNames>
    <definedName name="_xlnm._FilterDatabase" localSheetId="0" hidden="1">Sheet1!$A$2:$P$2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ellimages.xml><?xml version="1.0" encoding="utf-8"?>
<etc:cellImages xmlns:xdr="http://schemas.openxmlformats.org/drawingml/2006/spreadsheetDrawing" xmlns:r="http://schemas.openxmlformats.org/officeDocument/2006/relationships" xmlns:a="http://schemas.openxmlformats.org/drawingml/2006/main" xmlns:etc="http://www.wps.cn/officeDocument/2017/etCustomData">
  <etc:cellImage>
    <xdr:pic>
      <xdr:nvPicPr>
        <xdr:cNvPr id="10" name="ID_8075295EE1BD462C9A704EC38CDC9E4A"/>
        <xdr:cNvPicPr>
          <a:picLocks noChangeAspect="1"/>
        </xdr:cNvPicPr>
      </xdr:nvPicPr>
      <xdr:blipFill>
        <a:blip r:embed="rId1"/>
        <a:stretch>
          <a:fillRect/>
        </a:stretch>
      </xdr:blipFill>
      <xdr:spPr>
        <a:xfrm>
          <a:off x="10996930" y="74194035"/>
          <a:ext cx="1933575" cy="1076325"/>
        </a:xfrm>
        <a:prstGeom prst="rect">
          <a:avLst/>
        </a:prstGeom>
      </xdr:spPr>
    </xdr:pic>
  </etc:cellImage>
  <etc:cellImage>
    <xdr:pic>
      <xdr:nvPicPr>
        <xdr:cNvPr id="12" name="ID_4892D844D6574582892AC2447F4F43A1"/>
        <xdr:cNvPicPr>
          <a:picLocks noChangeAspect="1"/>
        </xdr:cNvPicPr>
      </xdr:nvPicPr>
      <xdr:blipFill>
        <a:blip r:embed="rId2"/>
        <a:stretch>
          <a:fillRect/>
        </a:stretch>
      </xdr:blipFill>
      <xdr:spPr>
        <a:xfrm>
          <a:off x="10968355" y="75986640"/>
          <a:ext cx="1807845" cy="1352550"/>
        </a:xfrm>
        <a:prstGeom prst="rect">
          <a:avLst/>
        </a:prstGeom>
      </xdr:spPr>
    </xdr:pic>
  </etc:cellImage>
  <etc:cellImage>
    <xdr:pic>
      <xdr:nvPicPr>
        <xdr:cNvPr id="21" name="ID_1E1BC7D79F324D2E9E7AC7F285CBE226" descr="微信图片_20260706154643_263_93"/>
        <xdr:cNvPicPr>
          <a:picLocks noChangeAspect="1"/>
        </xdr:cNvPicPr>
      </xdr:nvPicPr>
      <xdr:blipFill>
        <a:blip r:embed="rId3"/>
        <a:stretch>
          <a:fillRect/>
        </a:stretch>
      </xdr:blipFill>
      <xdr:spPr>
        <a:xfrm>
          <a:off x="11682095" y="72080120"/>
          <a:ext cx="1349375" cy="1800225"/>
        </a:xfrm>
        <a:prstGeom prst="rect">
          <a:avLst/>
        </a:prstGeom>
      </xdr:spPr>
    </xdr:pic>
  </etc:cellImage>
  <etc:cellImage>
    <xdr:pic>
      <xdr:nvPicPr>
        <xdr:cNvPr id="22" name="ID_7891177FE17341A8B20CBE63FE738824" descr="微信图片_20260706154642_262_93"/>
        <xdr:cNvPicPr>
          <a:picLocks noChangeAspect="1"/>
        </xdr:cNvPicPr>
      </xdr:nvPicPr>
      <xdr:blipFill>
        <a:blip r:embed="rId4"/>
        <a:stretch>
          <a:fillRect/>
        </a:stretch>
      </xdr:blipFill>
      <xdr:spPr>
        <a:xfrm>
          <a:off x="11682095" y="69756020"/>
          <a:ext cx="1349375" cy="1800225"/>
        </a:xfrm>
        <a:prstGeom prst="rect">
          <a:avLst/>
        </a:prstGeom>
      </xdr:spPr>
    </xdr:pic>
  </etc:cellImage>
  <etc:cellImage>
    <xdr:pic>
      <xdr:nvPicPr>
        <xdr:cNvPr id="23" name="ID_86E9263A8F2B4B51A1DDC04B11D761A8" descr="微信图片_20260706154645_265_93"/>
        <xdr:cNvPicPr>
          <a:picLocks noChangeAspect="1"/>
        </xdr:cNvPicPr>
      </xdr:nvPicPr>
      <xdr:blipFill>
        <a:blip r:embed="rId5"/>
        <a:stretch>
          <a:fillRect/>
        </a:stretch>
      </xdr:blipFill>
      <xdr:spPr>
        <a:xfrm>
          <a:off x="11682095" y="75737720"/>
          <a:ext cx="1349375" cy="1800225"/>
        </a:xfrm>
        <a:prstGeom prst="rect">
          <a:avLst/>
        </a:prstGeom>
      </xdr:spPr>
    </xdr:pic>
  </etc:cellImage>
  <etc:cellImage>
    <xdr:pic>
      <xdr:nvPicPr>
        <xdr:cNvPr id="25" name="ID_4232F434F590494E9E89ED901B9C166B" descr="微信图片_20260706154644_264_93"/>
        <xdr:cNvPicPr>
          <a:picLocks noChangeAspect="1"/>
        </xdr:cNvPicPr>
      </xdr:nvPicPr>
      <xdr:blipFill>
        <a:blip r:embed="rId6"/>
        <a:stretch>
          <a:fillRect/>
        </a:stretch>
      </xdr:blipFill>
      <xdr:spPr>
        <a:xfrm>
          <a:off x="11682095" y="73477120"/>
          <a:ext cx="1349375" cy="1800225"/>
        </a:xfrm>
        <a:prstGeom prst="rect">
          <a:avLst/>
        </a:prstGeom>
      </xdr:spPr>
    </xdr:pic>
  </etc:cellImage>
  <etc:cellImage>
    <xdr:pic>
      <xdr:nvPicPr>
        <xdr:cNvPr id="26" name="ID_225460015BC04F05B7831DF4E7ADB82F" descr="微信图片_20260706154649_268_93"/>
        <xdr:cNvPicPr>
          <a:picLocks noChangeAspect="1"/>
        </xdr:cNvPicPr>
      </xdr:nvPicPr>
      <xdr:blipFill>
        <a:blip r:embed="rId7"/>
        <a:stretch>
          <a:fillRect/>
        </a:stretch>
      </xdr:blipFill>
      <xdr:spPr>
        <a:xfrm>
          <a:off x="11682095" y="81172685"/>
          <a:ext cx="1349375" cy="1805940"/>
        </a:xfrm>
        <a:prstGeom prst="rect">
          <a:avLst/>
        </a:prstGeom>
      </xdr:spPr>
    </xdr:pic>
  </etc:cellImage>
  <etc:cellImage>
    <xdr:pic>
      <xdr:nvPicPr>
        <xdr:cNvPr id="27" name="ID_0237A187C5AA43AC99B6D9D24040C32F" descr="微信图片_20260706154646_266_93"/>
        <xdr:cNvPicPr>
          <a:picLocks noChangeAspect="1"/>
        </xdr:cNvPicPr>
      </xdr:nvPicPr>
      <xdr:blipFill>
        <a:blip r:embed="rId8"/>
        <a:stretch>
          <a:fillRect/>
        </a:stretch>
      </xdr:blipFill>
      <xdr:spPr>
        <a:xfrm>
          <a:off x="11682095" y="79382620"/>
          <a:ext cx="1349375" cy="1802765"/>
        </a:xfrm>
        <a:prstGeom prst="rect">
          <a:avLst/>
        </a:prstGeom>
      </xdr:spPr>
    </xdr:pic>
  </etc:cellImage>
  <etc:cellImage>
    <xdr:pic>
      <xdr:nvPicPr>
        <xdr:cNvPr id="30" name="ID_7D8CEAA17C404A89B85E0ACF68A743E3" descr="微信图片_20260706154647_267_93"/>
        <xdr:cNvPicPr>
          <a:picLocks noChangeAspect="1"/>
        </xdr:cNvPicPr>
      </xdr:nvPicPr>
      <xdr:blipFill>
        <a:blip r:embed="rId9"/>
        <a:stretch>
          <a:fillRect/>
        </a:stretch>
      </xdr:blipFill>
      <xdr:spPr>
        <a:xfrm>
          <a:off x="11682095" y="77680820"/>
          <a:ext cx="2400300" cy="1800225"/>
        </a:xfrm>
        <a:prstGeom prst="rect">
          <a:avLst/>
        </a:prstGeom>
      </xdr:spPr>
    </xdr:pic>
  </etc:cellImage>
  <etc:cellImage>
    <xdr:pic>
      <xdr:nvPicPr>
        <xdr:cNvPr id="31" name="ID_F2D1180BBBA046699574D3D5C0ADD282" descr="微信图片_20260706154650_269_93"/>
        <xdr:cNvPicPr>
          <a:picLocks noChangeAspect="1"/>
        </xdr:cNvPicPr>
      </xdr:nvPicPr>
      <xdr:blipFill>
        <a:blip r:embed="rId10"/>
        <a:stretch>
          <a:fillRect/>
        </a:stretch>
      </xdr:blipFill>
      <xdr:spPr>
        <a:xfrm>
          <a:off x="11682095" y="81713070"/>
          <a:ext cx="1349375" cy="1802765"/>
        </a:xfrm>
        <a:prstGeom prst="rect">
          <a:avLst/>
        </a:prstGeom>
      </xdr:spPr>
    </xdr:pic>
  </etc:cellImage>
  <etc:cellImage>
    <xdr:pic>
      <xdr:nvPicPr>
        <xdr:cNvPr id="32" name="ID_5A98A172D78E40009D561EA09A17FAB3" descr="微信图片_20260706154651_270_93"/>
        <xdr:cNvPicPr>
          <a:picLocks noChangeAspect="1"/>
        </xdr:cNvPicPr>
      </xdr:nvPicPr>
      <xdr:blipFill>
        <a:blip r:embed="rId11"/>
        <a:stretch>
          <a:fillRect/>
        </a:stretch>
      </xdr:blipFill>
      <xdr:spPr>
        <a:xfrm>
          <a:off x="11682095" y="84375625"/>
          <a:ext cx="1349375" cy="1800225"/>
        </a:xfrm>
        <a:prstGeom prst="rect">
          <a:avLst/>
        </a:prstGeom>
      </xdr:spPr>
    </xdr:pic>
  </etc:cellImage>
  <etc:cellImage>
    <xdr:pic>
      <xdr:nvPicPr>
        <xdr:cNvPr id="4" name="ID_86100EAC4AF74AA5B4F28D03A5F107EA"/>
        <xdr:cNvPicPr>
          <a:picLocks noChangeAspect="1"/>
        </xdr:cNvPicPr>
      </xdr:nvPicPr>
      <xdr:blipFill>
        <a:blip r:embed="rId12"/>
        <a:stretch>
          <a:fillRect/>
        </a:stretch>
      </xdr:blipFill>
      <xdr:spPr>
        <a:xfrm>
          <a:off x="11507470" y="29661485"/>
          <a:ext cx="1189990" cy="1137920"/>
        </a:xfrm>
        <a:prstGeom prst="rect">
          <a:avLst/>
        </a:prstGeom>
        <a:noFill/>
        <a:ln w="9525">
          <a:noFill/>
        </a:ln>
      </xdr:spPr>
    </xdr:pic>
  </etc:cellImage>
  <etc:cellImage>
    <xdr:pic>
      <xdr:nvPicPr>
        <xdr:cNvPr id="8" name="ID_11D758B734D64C69B866B44BE05B768C"/>
        <xdr:cNvPicPr>
          <a:picLocks noChangeAspect="1"/>
        </xdr:cNvPicPr>
      </xdr:nvPicPr>
      <xdr:blipFill>
        <a:blip r:embed="rId13"/>
        <a:stretch>
          <a:fillRect/>
        </a:stretch>
      </xdr:blipFill>
      <xdr:spPr>
        <a:xfrm>
          <a:off x="11755120" y="3922395"/>
          <a:ext cx="662940" cy="1178560"/>
        </a:xfrm>
        <a:prstGeom prst="rect">
          <a:avLst/>
        </a:prstGeom>
        <a:noFill/>
        <a:ln w="9525">
          <a:noFill/>
        </a:ln>
      </xdr:spPr>
    </xdr:pic>
  </etc:cellImage>
  <etc:cellImage>
    <xdr:pic>
      <xdr:nvPicPr>
        <xdr:cNvPr id="2" name="ID_E4AEE42E855347468B38478D6F708E48"/>
        <xdr:cNvPicPr>
          <a:picLocks noChangeAspect="1"/>
        </xdr:cNvPicPr>
      </xdr:nvPicPr>
      <xdr:blipFill>
        <a:blip r:embed="rId14" r:link="rId15"/>
        <a:stretch>
          <a:fillRect/>
        </a:stretch>
      </xdr:blipFill>
      <xdr:spPr>
        <a:xfrm>
          <a:off x="11224260" y="6057265"/>
          <a:ext cx="1724025" cy="1723390"/>
        </a:xfrm>
        <a:prstGeom prst="rect">
          <a:avLst/>
        </a:prstGeom>
        <a:noFill/>
        <a:ln>
          <a:noFill/>
        </a:ln>
      </xdr:spPr>
    </xdr:pic>
  </etc:cellImage>
  <etc:cellImage>
    <xdr:pic>
      <xdr:nvPicPr>
        <xdr:cNvPr id="6" name="ID_7CD4D0E0AF6B403DBCF80F37B1B3E485"/>
        <xdr:cNvPicPr>
          <a:picLocks noChangeAspect="1"/>
        </xdr:cNvPicPr>
      </xdr:nvPicPr>
      <xdr:blipFill>
        <a:blip r:embed="rId16"/>
        <a:stretch>
          <a:fillRect/>
        </a:stretch>
      </xdr:blipFill>
      <xdr:spPr>
        <a:xfrm>
          <a:off x="11341100" y="7849870"/>
          <a:ext cx="1543685" cy="1544955"/>
        </a:xfrm>
        <a:prstGeom prst="rect">
          <a:avLst/>
        </a:prstGeom>
        <a:noFill/>
        <a:ln w="9525">
          <a:noFill/>
        </a:ln>
      </xdr:spPr>
    </xdr:pic>
  </etc:cellImage>
  <etc:cellImage>
    <xdr:pic>
      <xdr:nvPicPr>
        <xdr:cNvPr id="7" name="ID_461AD8146F5E42DF9E66CB59BE29EEC2"/>
        <xdr:cNvPicPr>
          <a:picLocks noChangeAspect="1"/>
        </xdr:cNvPicPr>
      </xdr:nvPicPr>
      <xdr:blipFill>
        <a:blip r:embed="rId17" r:link="rId15"/>
        <a:stretch>
          <a:fillRect/>
        </a:stretch>
      </xdr:blipFill>
      <xdr:spPr>
        <a:xfrm>
          <a:off x="11384280" y="9437370"/>
          <a:ext cx="965200" cy="1409700"/>
        </a:xfrm>
        <a:prstGeom prst="rect">
          <a:avLst/>
        </a:prstGeom>
        <a:noFill/>
        <a:ln>
          <a:noFill/>
        </a:ln>
      </xdr:spPr>
    </xdr:pic>
  </etc:cellImage>
  <etc:cellImage>
    <xdr:pic>
      <xdr:nvPicPr>
        <xdr:cNvPr id="11" name="ID_DBB051E32C584C2E96B2382B16D959ED"/>
        <xdr:cNvPicPr>
          <a:picLocks noChangeAspect="1"/>
        </xdr:cNvPicPr>
      </xdr:nvPicPr>
      <xdr:blipFill>
        <a:blip r:embed="rId18"/>
        <a:stretch>
          <a:fillRect/>
        </a:stretch>
      </xdr:blipFill>
      <xdr:spPr>
        <a:xfrm>
          <a:off x="11262995" y="12548235"/>
          <a:ext cx="1801495" cy="311785"/>
        </a:xfrm>
        <a:prstGeom prst="rect">
          <a:avLst/>
        </a:prstGeom>
        <a:noFill/>
        <a:ln>
          <a:noFill/>
        </a:ln>
      </xdr:spPr>
    </xdr:pic>
  </etc:cellImage>
  <etc:cellImage>
    <xdr:pic>
      <xdr:nvPicPr>
        <xdr:cNvPr id="3" name="ID_0F6FCA73B8934FE18100C962759F38DB"/>
        <xdr:cNvPicPr>
          <a:picLocks noChangeAspect="1"/>
        </xdr:cNvPicPr>
      </xdr:nvPicPr>
      <xdr:blipFill>
        <a:blip r:embed="rId19" r:link="rId15"/>
        <a:srcRect r="39867"/>
        <a:stretch>
          <a:fillRect/>
        </a:stretch>
      </xdr:blipFill>
      <xdr:spPr>
        <a:xfrm>
          <a:off x="11137265" y="13031470"/>
          <a:ext cx="1638300" cy="2103755"/>
        </a:xfrm>
        <a:prstGeom prst="rect">
          <a:avLst/>
        </a:prstGeom>
        <a:noFill/>
        <a:ln>
          <a:noFill/>
        </a:ln>
      </xdr:spPr>
    </xdr:pic>
  </etc:cellImage>
  <etc:cellImage>
    <xdr:pic>
      <xdr:nvPicPr>
        <xdr:cNvPr id="9" name="ID_961A742F66574F368AD840E60844A595" descr="xsp-10c 双目生物显微镜"/>
        <xdr:cNvPicPr>
          <a:picLocks noChangeAspect="1"/>
        </xdr:cNvPicPr>
      </xdr:nvPicPr>
      <xdr:blipFill>
        <a:blip r:embed="rId20" r:link="rId15"/>
        <a:stretch>
          <a:fillRect/>
        </a:stretch>
      </xdr:blipFill>
      <xdr:spPr>
        <a:xfrm>
          <a:off x="11110595" y="14638020"/>
          <a:ext cx="1240155" cy="1239520"/>
        </a:xfrm>
        <a:prstGeom prst="rect">
          <a:avLst/>
        </a:prstGeom>
        <a:noFill/>
        <a:ln>
          <a:noFill/>
        </a:ln>
      </xdr:spPr>
    </xdr:pic>
  </etc:cellImage>
  <etc:cellImage>
    <xdr:pic>
      <xdr:nvPicPr>
        <xdr:cNvPr id="5" name="ID_19CC007E01304C5D8B26C3BEBC54CDDC" descr="SW-CJ-1FD单人单面垂直送风超净台/净化工作台"/>
        <xdr:cNvPicPr>
          <a:picLocks noChangeAspect="1"/>
        </xdr:cNvPicPr>
      </xdr:nvPicPr>
      <xdr:blipFill>
        <a:blip r:embed="rId21" r:link="rId15"/>
        <a:stretch>
          <a:fillRect/>
        </a:stretch>
      </xdr:blipFill>
      <xdr:spPr>
        <a:xfrm>
          <a:off x="11264265" y="18213070"/>
          <a:ext cx="1689735" cy="1689735"/>
        </a:xfrm>
        <a:prstGeom prst="rect">
          <a:avLst/>
        </a:prstGeom>
        <a:noFill/>
        <a:ln>
          <a:noFill/>
        </a:ln>
      </xdr:spPr>
    </xdr:pic>
  </etc:cellImage>
  <etc:cellImage>
    <xdr:pic>
      <xdr:nvPicPr>
        <xdr:cNvPr id="13" name="ID_60AB757FB6954ED598B251A2416D06F9"/>
        <xdr:cNvPicPr>
          <a:picLocks noChangeAspect="1"/>
        </xdr:cNvPicPr>
      </xdr:nvPicPr>
      <xdr:blipFill>
        <a:blip r:embed="rId22" r:link="rId15"/>
        <a:srcRect l="26035" t="8347" r="21637" b="9149"/>
        <a:stretch>
          <a:fillRect/>
        </a:stretch>
      </xdr:blipFill>
      <xdr:spPr>
        <a:xfrm>
          <a:off x="11334750" y="21667470"/>
          <a:ext cx="1035050" cy="1631950"/>
        </a:xfrm>
        <a:prstGeom prst="rect">
          <a:avLst/>
        </a:prstGeom>
        <a:noFill/>
        <a:ln>
          <a:noFill/>
        </a:ln>
      </xdr:spPr>
    </xdr:pic>
  </etc:cellImage>
  <etc:cellImage>
    <xdr:pic>
      <xdr:nvPicPr>
        <xdr:cNvPr id="14" name="ID_6657B16C92494938A71EF24C64AD8B1E" descr="1"/>
        <xdr:cNvPicPr>
          <a:picLocks noChangeAspect="1"/>
        </xdr:cNvPicPr>
      </xdr:nvPicPr>
      <xdr:blipFill>
        <a:blip r:embed="rId23"/>
        <a:stretch>
          <a:fillRect/>
        </a:stretch>
      </xdr:blipFill>
      <xdr:spPr>
        <a:xfrm>
          <a:off x="10904220" y="16316960"/>
          <a:ext cx="5657850" cy="10088880"/>
        </a:xfrm>
        <a:prstGeom prst="rect">
          <a:avLst/>
        </a:prstGeom>
      </xdr:spPr>
    </xdr:pic>
  </etc:cellImage>
  <etc:cellImage>
    <xdr:pic>
      <xdr:nvPicPr>
        <xdr:cNvPr id="15" name="ID_71A6A0034D01479FA98A0CD8FFBB21CC" descr="2"/>
        <xdr:cNvPicPr>
          <a:picLocks noChangeAspect="1"/>
        </xdr:cNvPicPr>
      </xdr:nvPicPr>
      <xdr:blipFill>
        <a:blip r:embed="rId24"/>
        <a:stretch>
          <a:fillRect/>
        </a:stretch>
      </xdr:blipFill>
      <xdr:spPr>
        <a:xfrm>
          <a:off x="10904220" y="19771360"/>
          <a:ext cx="5626735" cy="10078720"/>
        </a:xfrm>
        <a:prstGeom prst="rect">
          <a:avLst/>
        </a:prstGeom>
      </xdr:spPr>
    </xdr:pic>
  </etc:cellImage>
  <etc:cellImage>
    <xdr:pic>
      <xdr:nvPicPr>
        <xdr:cNvPr id="16" name="ID_1C2946E5C95B421A9EFDF63921632269" descr="20166939实时言语测量仪"/>
        <xdr:cNvPicPr>
          <a:picLocks noChangeAspect="1"/>
        </xdr:cNvPicPr>
      </xdr:nvPicPr>
      <xdr:blipFill>
        <a:blip r:embed="rId25"/>
        <a:stretch>
          <a:fillRect/>
        </a:stretch>
      </xdr:blipFill>
      <xdr:spPr>
        <a:xfrm>
          <a:off x="11414760" y="1455420"/>
          <a:ext cx="1266825" cy="949325"/>
        </a:xfrm>
        <a:prstGeom prst="rect">
          <a:avLst/>
        </a:prstGeom>
      </xdr:spPr>
    </xdr:pic>
  </etc:cellImage>
</etc:cellImages>
</file>

<file path=xl/sharedStrings.xml><?xml version="1.0" encoding="utf-8"?>
<sst xmlns="http://schemas.openxmlformats.org/spreadsheetml/2006/main" count="283" uniqueCount="171">
  <si>
    <r>
      <rPr>
        <b/>
        <sz val="26"/>
        <color theme="1"/>
        <rFont val="仿宋_GB2312"/>
        <charset val="134"/>
      </rPr>
      <t>实验室闲置仪器设备汇总表</t>
    </r>
    <r>
      <rPr>
        <b/>
        <sz val="14"/>
        <color theme="1"/>
        <rFont val="仿宋_GB2312"/>
        <charset val="134"/>
      </rPr>
      <t xml:space="preserve">（20260831）
</t>
    </r>
  </si>
  <si>
    <t>序号</t>
  </si>
  <si>
    <t>学院</t>
  </si>
  <si>
    <t>资产
编码</t>
  </si>
  <si>
    <t>购置日期</t>
  </si>
  <si>
    <t>资产名称</t>
  </si>
  <si>
    <t>品牌型号</t>
  </si>
  <si>
    <t>规格</t>
  </si>
  <si>
    <t>数量</t>
  </si>
  <si>
    <t>厂家</t>
  </si>
  <si>
    <t>主要技术
参数</t>
  </si>
  <si>
    <t>功能</t>
  </si>
  <si>
    <t>现状</t>
  </si>
  <si>
    <t>存放
地点</t>
  </si>
  <si>
    <t>样图</t>
  </si>
  <si>
    <t>是否可以调剂</t>
  </si>
  <si>
    <t>备注</t>
  </si>
  <si>
    <t>教育科学学院</t>
  </si>
  <si>
    <t>实时言语测量仪</t>
  </si>
  <si>
    <t>DR.SPEECH</t>
  </si>
  <si>
    <t>*</t>
  </si>
  <si>
    <t>上海泰亿格康复医疗科技股份有限公司</t>
  </si>
  <si>
    <r>
      <rPr>
        <sz val="10"/>
        <color indexed="8"/>
        <rFont val="仿宋_GB2312"/>
        <charset val="134"/>
      </rPr>
      <t xml:space="preserve">专用仪器车1台
专用主机1台(装于专用仪器车内) 主机硬件参数：
</t>
    </r>
    <r>
      <rPr>
        <sz val="10"/>
        <color indexed="8"/>
        <rFont val="Symbol"/>
        <charset val="134"/>
      </rPr>
      <t></t>
    </r>
    <r>
      <rPr>
        <sz val="10"/>
        <color indexed="8"/>
        <rFont val="仿宋_GB2312"/>
        <charset val="134"/>
      </rPr>
      <t xml:space="preserve">电脑型号：惠普 HP 280 Pro G1 MT 台式电脑
</t>
    </r>
    <r>
      <rPr>
        <sz val="10"/>
        <color indexed="8"/>
        <rFont val="Symbol"/>
        <charset val="134"/>
      </rPr>
      <t></t>
    </r>
    <r>
      <rPr>
        <sz val="10"/>
        <color indexed="8"/>
        <rFont val="仿宋_GB2312"/>
        <charset val="134"/>
      </rPr>
      <t xml:space="preserve">音频前置放大低通滤波器1个
</t>
    </r>
    <r>
      <rPr>
        <sz val="10"/>
        <color indexed="8"/>
        <rFont val="Symbol"/>
        <charset val="134"/>
      </rPr>
      <t></t>
    </r>
    <r>
      <rPr>
        <sz val="10"/>
        <color indexed="8"/>
        <rFont val="仿宋_GB2312"/>
        <charset val="134"/>
      </rPr>
      <t xml:space="preserve">单向型专业话筒1个
</t>
    </r>
    <r>
      <rPr>
        <sz val="10"/>
        <color indexed="8"/>
        <rFont val="Symbol"/>
        <charset val="134"/>
      </rPr>
      <t></t>
    </r>
    <r>
      <rPr>
        <sz val="10"/>
        <color indexed="8"/>
        <rFont val="仿宋_GB2312"/>
        <charset val="134"/>
      </rPr>
      <t>有源音箱2只
彩色液晶显示器(19)1台</t>
    </r>
  </si>
  <si>
    <t>用于言语康复评估、言语残疾评定。通过对言语、喉内窥镜图像、电声门图信号进行基频、谐波、FFT、LPC、语谱图的实时检测、处理，为言语、喉功能障碍的诊断提供相关信息</t>
  </si>
  <si>
    <t>闲置</t>
  </si>
  <si>
    <t>特C401</t>
  </si>
  <si>
    <t>是</t>
  </si>
  <si>
    <t>眼动仪</t>
  </si>
  <si>
    <t>Tobii X2</t>
  </si>
  <si>
    <t>拓比电子技术苏州有限公司</t>
  </si>
  <si>
    <t>1.工作距离（研究到PCEVE GO）:45-85厘米；
2.头动范围（宽度*高度）：27*23-52*44厘米；
3.头动深度：40-20厘米；
4.供电方式：单USB供电。</t>
  </si>
  <si>
    <t>实时记录和反馈眼动数据，并具有数据统计分析能力</t>
  </si>
  <si>
    <t>特C208</t>
  </si>
  <si>
    <t>20167186</t>
  </si>
  <si>
    <t>凝胶成像分析系统</t>
  </si>
  <si>
    <t>JS-680D</t>
  </si>
  <si>
    <t>上海培清科技有限公司</t>
  </si>
  <si>
    <t xml:space="preserve">数码CCD： PQ-P510Z数字专业低照度积分CCD 
检测灵敏度：可测出低至0.02ng的核酸 
有效像素 ： 2592×1944（可自动转换为1392×1040） 
曝光时间：5ms至60分钟长时间曝光，可连续采集和存储全部图片，并具有图像校正功能 
滤色镜片： 专为多种荧光染料凝胶成像特性研制的镀膜滤镜标配590nm EB/SYBR Green，BP 
机箱控制： 可通过机箱面板进行变焦、焦距、光圈、透射紫外灯及反射灯的全自动控制 
电脑控制：高度程序化(电脑控制自动对焦/暗箱/电源/紫外及白光灯的开关/光圈/变焦/焦距) 
定时关机：可自行设置定时关机功能（10—60分钟），有效延长紫外灯管和紫外玻璃的使用寿命 
仪器的开门方式：下拉式开门和抽屉式载样台 
紫外透射载样板：透射波长：302nm（254nm、365nm为选配件），尺寸： 20cm×25cm（特殊规格可定制） 
白光反射：  冷光，电压12v, 
白光透射载样板： 冷光，电压12v,，机箱内部折叠式20cm×25cm（特殊规格可定制） </t>
  </si>
  <si>
    <t>可用于DNA/RNA凝胶、蛋白质凝胶、印迹杂交膜放射自显影胶牌、酶标板、薄层层析板、培养皿的成像分析</t>
  </si>
  <si>
    <t>特C306</t>
  </si>
  <si>
    <t>20164820</t>
  </si>
  <si>
    <t>液氮罐</t>
  </si>
  <si>
    <t>XC 47/11-6</t>
  </si>
  <si>
    <t>上海睿钰生物科技有限公司</t>
  </si>
  <si>
    <t>1.液氮容量47.4L
2.高级的化学真空维持系统，高级绝缘系统及高强度的颈形管减少了液氮损失，净态挥发率0.39升/天。
3.正常工作持续时间76天
4.最大贮存容量，方形架数6， 1.2或2.0ml冻存管数量：750
空罐重量(磅/公斤42/19
 满载重量(磅/公斤120.4/54.6</t>
  </si>
  <si>
    <t xml:space="preserve">生物储存容器
</t>
  </si>
  <si>
    <t>20164783</t>
  </si>
  <si>
    <t>低温保存箱</t>
  </si>
  <si>
    <t>DW-86L390</t>
  </si>
  <si>
    <t>青岛澳柯玛股份有限公司</t>
  </si>
  <si>
    <t>箱内温度-40～-86℃可调，有效容积390L</t>
  </si>
  <si>
    <t>用于保存红细胞、白细胞、皮肤、骨骼、细菌、病毒、精液、生物制品、远洋制品等，电子器件及特殊材料的低温试验等。</t>
  </si>
  <si>
    <t>损坏</t>
  </si>
  <si>
    <t>需维修</t>
  </si>
  <si>
    <t>20164747</t>
  </si>
  <si>
    <t>二氧化碳培养箱</t>
  </si>
  <si>
    <t>NU-5800E</t>
  </si>
  <si>
    <t>美国Nuaire公司</t>
  </si>
  <si>
    <t>1.容积：200L
2.内腔尺寸(W×D×H)：540×510×724mm  5〃×7〃彩色触摸屏控制, 具有历史记录存储功能，最多可达2个月的数据存储
采用闭合环状HEPA过滤系统，HEPA过滤器不在培养室内，不占用培养空间，且可避免二次污染，培养室内达到ISO 5级洁净标准
3.可控制箱内温度和CO2浓度
4. 温度控制范围：室温+5℃到55℃
5. 温度稳定性：±0.3℃@37℃
6.精准度：±0.1℃
7. 温度恢复：0.12℃/min（平均）
8. CO2传感器类型：单光双波红外二氧化碳传感器
9.CO2浓度范围：0.1-20%
10. CO2浓度精度：±0.1%
11. CO2恢复:平均5分钟内达5.0%-0.5%/+0.2%</t>
  </si>
  <si>
    <t>可用于细胞、组织的体外培养。</t>
  </si>
  <si>
    <t>20164777</t>
  </si>
  <si>
    <t>倒置显微镜</t>
  </si>
  <si>
    <t>TS-100-F</t>
  </si>
  <si>
    <t>株式会社尼康</t>
  </si>
  <si>
    <t>调焦 物镜垂直运动；粗调行程：37.7mm每圈，微调行程：0.2mm每圈
目镜筒 TS100：Siedentopf型双目镜筒；
TS100F：Siedentopf型三目镜筒（双目/相机：100/0，0/100） 瞳间距离：50-75mm，眼点高度：距离桌面400mm；倾斜度：与水平面呈45°
物镜转换器 五孔物镜转换器，向后型
水平载物台 载物台大小：170 x 225mm，载物台高度：距桌面195mm，可搭载附属载物台
照明器 预对中6V-30W卤素灯，滤色片（可加两个滤色片）：隔热片和弥散片</t>
  </si>
  <si>
    <t>可以提供长工作距离和高数值孔径的清晰影像，适用于组织培养、斑块测量及血分类计数。</t>
  </si>
  <si>
    <t>特C305</t>
  </si>
  <si>
    <t>20047245</t>
  </si>
  <si>
    <t>照相生物显微镜</t>
  </si>
  <si>
    <t>XSP-10C</t>
  </si>
  <si>
    <t>上海兴行实业有限公司</t>
  </si>
  <si>
    <t>显微镜主体 1台
2、消色差物镜 4x，10x，40x，100x（油）各1只
3、三筒目镜管 1只 
4、10x 、16x平场目镜各1对
5、物镜用浸油（合成油） 1瓶</t>
  </si>
  <si>
    <t>XSP-10C 三目照相生物显微镜，采用透射光照明，支持双目目视观察；三目摄像接口可外接成像设备，实现显微图像采集保存；配备多层倍率物镜、可调光源与移动载物台，用于生物切片、微生物、细胞样本的显微观测与影像记录</t>
  </si>
  <si>
    <t>20047244</t>
  </si>
  <si>
    <t>高清晰度生物彩色电视显微镜</t>
  </si>
  <si>
    <t>XSA-HS/CTV</t>
  </si>
  <si>
    <t>北京泰克仪器有限公司</t>
  </si>
  <si>
    <t xml:space="preserve">目镜：WF10×
消色差物镜：4×、10×、40×、100×（油浸），放大倍率 40～1000×
调焦：粗微动同轴调焦，带限位装置
</t>
  </si>
  <si>
    <t>可将显微图像转为视频信号输出至彩色监视器；支持目视观察 + 大屏同步显示，多人共览示教，可外接录像、抓拍设备留存图像。用于生物切片、微生物、细胞标本观测，适配教学实验、常规样本检验。</t>
  </si>
  <si>
    <t>20044115</t>
  </si>
  <si>
    <t>单人
双面净化工作台</t>
  </si>
  <si>
    <t>SW-CJ-1F</t>
  </si>
  <si>
    <t>苏州净化设备厂</t>
  </si>
  <si>
    <t>洁净等级：100级@≥0.5μm美联邦209E）
菌落数： ≤0.5个/皿·时（φ90mm培养平皿）
平均风速： 0.25-0.45m/s快慢双速）高效过滤器规格及数量： 865×558×50×①?
荧光灯/紫外灯规格及数量： 20Wx①/20Wx①
外形尺寸： 1050×680×1600
工作区尺寸： 870×650×520</t>
  </si>
  <si>
    <t>消毒灭菌设备，为实验操作提供局部洁净环境</t>
  </si>
  <si>
    <t>特C302</t>
  </si>
  <si>
    <t>20164779</t>
  </si>
  <si>
    <t>层析冷柜</t>
  </si>
  <si>
    <t>YC-1A</t>
  </si>
  <si>
    <t>北京博医康实验仪器有限公司</t>
  </si>
  <si>
    <t>控温范围℃ 1~10℃
温度精度℃ ±0.5℃
容积L 800</t>
  </si>
  <si>
    <t>药品、试剂及生物制品存储，支持酶类、肽类、大分子和核酸分析试验</t>
  </si>
  <si>
    <t>20164825</t>
  </si>
  <si>
    <t>细胞计数仪</t>
  </si>
  <si>
    <t>IC1000</t>
  </si>
  <si>
    <t>1、测量浓度范围：1×104—3×107/ml；
2、测量直径范围：5-180μm；3、采用500万像素彩色光学成像系统，具备自动优化成像功能；4、无需人工调焦, 摒除人工调节焦距的误差，减少人工操作的繁冗步骤；5、测量结果自动保存，测量数据可输出为jpg, pdf及excel格式；6、 实验耗材使用次性计数玻片，每片可测量5个样本。耗材无需清洗，经济安全</t>
  </si>
  <si>
    <t>主要用于贴壁细胞，悬浮细胞，原代细胞，干细胞，酵母细胞，藻类，白细胞，颗粒等的计数和活率判定，以及相关细胞分析功能。</t>
  </si>
  <si>
    <t>化工与材料学院</t>
  </si>
  <si>
    <t>20152323</t>
  </si>
  <si>
    <t>双膜微废水处理试验仪</t>
  </si>
  <si>
    <t>定制</t>
  </si>
  <si>
    <t>订制</t>
  </si>
  <si>
    <t>张国亮老师组装</t>
  </si>
  <si>
    <t>电导率≤10.0 μS/cm</t>
  </si>
  <si>
    <t>去除海水中的金属离子</t>
  </si>
  <si>
    <t>1-410（昭情实验楼</t>
  </si>
  <si>
    <t>20152324</t>
  </si>
  <si>
    <t>高盐度水淡水试验装置</t>
  </si>
  <si>
    <t>物理与信息工程学院</t>
  </si>
  <si>
    <t>20182068、20182068、20182068</t>
  </si>
  <si>
    <t>工业机器人实训与教学平台</t>
  </si>
  <si>
    <t>HSR-SX605</t>
  </si>
  <si>
    <t>快换接头</t>
  </si>
  <si>
    <t>泉州华数机器人有限公司</t>
  </si>
  <si>
    <r>
      <rPr>
        <sz val="10"/>
        <color theme="1"/>
        <rFont val="仿宋_GB2312"/>
        <charset val="134"/>
      </rPr>
      <t>一、机器人本体 自由度 6
 有效负载 5Kg
 重复定位精度 ±0.02mm
 最大臂长 ≥746mm
 减速机 RV减速机和谐波减速机
 电机 绝对式编码器伺服电机
 控制器 高档机器人控制系统，配备总线接口、标准网络接口、VGA接口以及USB接口，DC24V电源供电
 总线方式 支持NCUC或ETHERCAT协议
 额定速度 J1轴 222°/s,3.87rad/s
  J2轴 180°/s,3.14rad/s
  J3轴 225°/s,3.93rad/s
  J4轴 235°/s,4.10rad/s
  J5轴 222°/s,3.87rad/s
  J6轴 360°/s,6.28rad/s
 运动范围 J1轴 ±200°
  J2轴 -180°/0°
  J3轴 +80°/+240°
  J4轴 ±180°
  J5轴 ±115°
  J6轴 ±360°
 容许惯性矩 J6轴 0.1kg</t>
    </r>
    <r>
      <rPr>
        <sz val="10"/>
        <color theme="1"/>
        <rFont val="宋体"/>
        <charset val="134"/>
      </rPr>
      <t>㎡</t>
    </r>
    <r>
      <rPr>
        <sz val="10"/>
        <color theme="1"/>
        <rFont val="仿宋_GB2312"/>
        <charset val="134"/>
      </rPr>
      <t xml:space="preserve">
  J5轴 0.36kg</t>
    </r>
    <r>
      <rPr>
        <sz val="10"/>
        <color theme="1"/>
        <rFont val="宋体"/>
        <charset val="134"/>
      </rPr>
      <t>㎡</t>
    </r>
    <r>
      <rPr>
        <sz val="10"/>
        <color theme="1"/>
        <rFont val="仿宋_GB2312"/>
        <charset val="134"/>
      </rPr>
      <t xml:space="preserve">
  J4轴 0.5kg</t>
    </r>
    <r>
      <rPr>
        <sz val="10"/>
        <color theme="1"/>
        <rFont val="宋体"/>
        <charset val="134"/>
      </rPr>
      <t>㎡</t>
    </r>
    <r>
      <rPr>
        <sz val="10"/>
        <color theme="1"/>
        <rFont val="仿宋_GB2312"/>
        <charset val="134"/>
      </rPr>
      <t xml:space="preserve">
 容许扭矩 J6轴 8NM
  J5轴 16NM
  J4轴 18NM
 防护等级 IP54
 安装方式 地面安装
 控制系统 采用模块化、开放式体系结构。支持总线式全数字伺服驱动单元和绝对值式伺服电机，支持总线式远程I/O单元，支持CF 卡、USB、以太网等程序扩展和数据交换功能。
 伺服驱动单元 具有高速工业以太网总线接口，支持国标NCUC或EtherCAT现场总线协议，具有高分辨率绝对式编码器接口，可以适配复合增量式、正余弦、全数字绝对式等多种信号类型的编码器，位置反馈分辨率最高达到23位。
二、示教器 示教器外观参数 尺寸为8寸触摸屏；
全触屏操作，配备急停开关、钥匙开关以及三段式安全开关；
配备USB接口；
示教器 示教器性能参数 运行内存1G，存储空间为2G，CPU频率: 1.2GHz
外接电源：24V，功率：10W
运行环境温度：0-60℃
防水等级：IP54
 示教器功能 手动控制机器人运动、机器人程序示教编程、机器人程序自动运行、机器人运行状态监视、机器人控制参数设置
三、实训台 尺寸 ≥1800*1200*750mm
 材料 铝型材+钢板（喷塑）
四、机器人快换装置 机器人快换装置为1拖3，可实现吸盘、夹持、写字三种夹具的快速切换
 有效载荷 5kg
 工作方式 压缩空气
 气路 6路气路
五、码垛模块 码垛模块采用吸盘夹具进行码垛操作。通过该模块可进行吸盘夹具的安装与调试、码垛示教、码垛程序调试与轨迹优化等实训。
材质：尼龙
六、轨迹描绘模块 轨迹描绘模块采用写字夹具对指定轨迹进行描绘。通过该模块可以进行直线、圆弧、曲线等轨迹的操作，可练习机器人基本运动指令使用。
轨迹描绘板材质：铝合金
轨迹描绘模块图案：直线、圆弧、曲线
其它：具备TCP标定位，方便工具/工件坐标系标定
七、棒料搬运模块 棒料搬运模块采用夹持夹具完成棒料的出库与入库操作。通过该模块可进行夹持夹具的安装与调试、搬运示教、搬运程序调试和轨迹优化等实训。
棒料数量：4根
料仓：矩形料仓（原料仓）+方形料仓（成品仓）</t>
    </r>
  </si>
  <si>
    <t>该工作站集成多种机器人工业应用案例，实现工业机器人应用多功能教学实操。模拟了工厂和企业实际应用场景中，工业机器人在不同工厂环境下的应用</t>
  </si>
  <si>
    <t>泉州市智能制造公共实训基地一楼</t>
  </si>
  <si>
    <t>20182079、20182082</t>
  </si>
  <si>
    <t>工业机器人操调工鉴定平台</t>
  </si>
  <si>
    <t>HSR-JSPT-605-JA</t>
  </si>
  <si>
    <t>功能应用单元</t>
  </si>
  <si>
    <r>
      <rPr>
        <sz val="10"/>
        <color theme="1"/>
        <rFont val="仿宋_GB2312"/>
        <charset val="134"/>
      </rPr>
      <t>1.自由度 6
2.有效负载 5Kg
3.重复定位精度 ±0.02mm
4.最大臂长 ≥746mm
5.减速机 RV减速机和谐波减速机
6.电机 绝对式编码器伺服电机
7.控制器 高档机器人控制系统，配备总线接口、标准网络接口、VGA接口以及USB接口，DC24V电源供电
8.总线方式 支持NCUC或ETHERCAT协议
9.额定速度 J1轴 222°/s,3.87rad/s ； J2轴 180°/s,3.14rad/s
 J3轴 225°/s,3.93rad/s ； J4轴 235°/s,4.10rad/s
 J5轴 222°/s,3.87rad/s；  J6轴 360°/s,6.28rad/s
10.运动范围 J1轴 ±200° ；    J2轴 -180°/0°
 J3轴 +80°/+240°；J4轴 ±180°
 J5轴 ±115°；     J6轴 ±360°
11.容许惯性矩 J6轴 0.1kg</t>
    </r>
    <r>
      <rPr>
        <sz val="10"/>
        <color theme="1"/>
        <rFont val="宋体"/>
        <charset val="134"/>
      </rPr>
      <t>㎡</t>
    </r>
    <r>
      <rPr>
        <sz val="10"/>
        <color theme="1"/>
        <rFont val="仿宋_GB2312"/>
        <charset val="134"/>
      </rPr>
      <t xml:space="preserve">
 J5轴 0.36kg</t>
    </r>
    <r>
      <rPr>
        <sz val="10"/>
        <color theme="1"/>
        <rFont val="宋体"/>
        <charset val="134"/>
      </rPr>
      <t>㎡</t>
    </r>
    <r>
      <rPr>
        <sz val="10"/>
        <color theme="1"/>
        <rFont val="仿宋_GB2312"/>
        <charset val="134"/>
      </rPr>
      <t xml:space="preserve">
 J4轴 0.5kg</t>
    </r>
    <r>
      <rPr>
        <sz val="10"/>
        <color theme="1"/>
        <rFont val="宋体"/>
        <charset val="134"/>
      </rPr>
      <t>㎡</t>
    </r>
    <r>
      <rPr>
        <sz val="10"/>
        <color theme="1"/>
        <rFont val="仿宋_GB2312"/>
        <charset val="134"/>
      </rPr>
      <t xml:space="preserve">
12.容许扭矩 J6轴 8NM
 J5轴 16NM
 J4轴 18NM
13.温度 0°C-45°C
14.湿度 20-80%
15.其他 避免与易燃易爆或腐蚀性气体、液体接触，远离电子噪声源（等离子）
16.防护等级 IP54
17.安装方式 地面安装
18.控制系统 
支持总线式全数字伺服驱动单元和绝对值式伺服电机，支持总线式远程IO单元。控制系统支持PUMA、DETAL、SCARA三种通用机器人模型，支持1Kg~250Kg负载；控制器采用高级语言编程快速完成各种复杂任务，具备二次开发平台，可与第三方视觉系统、总控系统、MES系统等快速集成，具备自动化线整体解决方案能力；为了方便机器人伺服驱动器的调试和修护，需要配备伺服驱动器辅助调试软件。
</t>
    </r>
  </si>
  <si>
    <t>该平台可开展工业机器人自动上料模块、模拟喷涂模块、立体仓库模块、码垛模块的教学和实训；工业机器人自动化产线原理学习；机器人末端工具装调；电气主控系统的安装调试；工业机器人编程与调试；工业机器人坐标的标定；工业机器人物料分拣、搬运、上下料操作；工业机器人视觉系统及检测</t>
  </si>
  <si>
    <t>20182087、20182090</t>
  </si>
  <si>
    <t>一、基本参数 电源规格： AC220V/50Hz； 气源规格： 0.5-0.8Mpa
整体尺寸：场地尺寸（长×宽）mm：≥3000×3000
二、竞赛平台 1）外形尺寸：≥1200mm*1400mm；
2) 柜体采用铝合金型材、钣金为主体，将机器人控制器和电气控制器分开设置，侧面采用透明有机玻璃及光幕防护，能够安全、直观查看控制器状态和电气系统构成；
三、六关节机器人 自由度 6
 有效负载 3Kg
 重复定位精度 ±0.02mm
 最大臂长 ≥562mm
 驱动方式 数字交流伺服驱动
 供电电源 单相220V，50Hz/60Hz，
 额定速度 J1轴 375°/s； J2轴 375°/s； J3轴 419°/s
  J4轴 600°/s； J5轴 600°/s； J6轴 750°/s
 运动范围 J1轴 ±150°
  J2轴 -51°/+144°
  J3轴 -131°/+64°
  J4轴 ±150°
  J5轴 ±120°
  J6轴 ±360°
 夹具 六轴配置气动夹具
四、模拟机床 控制轴数 最大控制轴数：6 轴 ；最大联动轴数：3 轴
 坐标值（系）及尺寸 工件坐标系（G50）、局部坐标系、机床坐标系、工件坐标系1~6（G54~G59）
 准备功能 包括快速定位、直线插补、圆弧插补（螺旋插补）、圆柱插补、螺纹切削、极坐标插补、刚性攻丝、多边形车削、暂停、刀具补偿、工件坐标系、局部坐标系、宏程序调用、跳转、单一固定循环和复合固定循环等；
 进给功能 快速移动速度：0 m/min ~100 m/min（μ级）、0m/min ~60 m/min（0.1μ级）；快速倍率：F0、25%、50%、100%共四级实时修调；切削进给速度：0 m/min ~60 m/min（μ级）、0m/min ~24 m/min（0.1μ级）；进给倍率：0～150%共十六级实时修调；
 螺纹切削 等螺距直螺纹/锥螺纹/端面螺纹，变螺距直螺纹/锥螺纹/端面螺纹；
 主轴功能 主轴转速：可由S 代码或PLC 信号给定，转速范围0rpm～20000rpm ；主轴倍率： 50%～150%共11 级实时修调；
五、模拟机床 刀具功能 99组刀具磨损补偿数据；刀具可按时间或次数进行寿命管理；
 辅助功能 特殊M 代码（M00、M01、M02、M30、M98、M99），其余M 代码由PLC 定义；
 PLC 功能 两级PLC 程序，PLC 梯形图可在线编辑、实时监控；本地I/O：8 输入；操作面板I/O：112 输入/96 输出；
 程序的存储与编辑 程序容量36M、10000 个程序（含子程序、宏程序）；编辑方式可全屏幕编辑，支持零件程序后台编辑；支持带参数的宏程序调用，支持12 级子程序嵌套；
 程序检查功能 语法检查、轨迹预览、图形仿真、空运行、机床锁住、辅助功能锁住、单段运行；
 简化编程功能 单一固定循环、复合固定循环、钻孔/镗孔循环、刚性攻丝、图纸尺寸直接输入、自动倒角、语句式宏指令编程、蓝图编程、编程向导、辅助编程、示教；
 补偿功能 反向间隙补偿： 补偿范围(-9999~+9999)×检测单位；记忆型螺距误差补偿：共1024 个补偿点，各轴补偿点数由参数设定，每点补偿范围(-700~+700)×检测单位；
 人机界面 支持中、英、俄等多种语言显示；15）操作管理：自动、手动、编辑、录入、DNC、手轮、回参考点操作方式；6 级操作权限管理；32次限时停机；程序开关、参数开关；
 通讯功能 U 盘文件操作、U 盘文件直接加工，支持PLC 程序、系统软件U 盘升级；远程监控，网络DNC 加工，支持零件程序、PLC 程序、系统参数、伺服配置参数等文件传输；
 安全功能 紧急停止、硬件行程限位、多种存储式行程检查、轴互锁、数据备份与恢复；
 电气接口 主机）GSK_Link 总线通信接口、电源接口（DC24V 输入）、2 路编码器接口、操作面板通信接口、USB、LAN 接口、高速输入端子（8 点输入）；（操作面板）主机通信接口、电源接口（DC24V 输入）、手脉接口、手持盒接口、输入端子（8 点输入）、输出端子（4 点输出）。
六、视觉系统及检测装置 包含工业用工控主机和显示器一套、视觉检测装置一套、视觉应用软件一套
七、智能料仓 3*3 的9 个毛坯件放料位置及3*3 的9 个成品件放料位置
八、智能产线控制系统 包含工业用工控主机和显示器一套、8 工位工业用路由器以及产线控制系统软件一套
九、电气控制系统 包含交流接触器、断路器、继电器、按钮开关等元器件组成，与外围设备构成电气控制系统部分
十、安全防护系统 包含围栏、安全光幕等组成，与机器人等设备构成一个安全防护系统。</t>
  </si>
  <si>
    <t>该平台可开展机械、电气系统安装；数控机床编程调整与参数设置；视觉技术应用与智能料仓调整；工业机器人的编程与调试；智能产线控制系统操作调试。</t>
  </si>
  <si>
    <t>双旋机器人快速搬运平台</t>
  </si>
  <si>
    <t>HSR-BR604-BY</t>
  </si>
  <si>
    <r>
      <rPr>
        <sz val="10"/>
        <color theme="1"/>
        <rFont val="仿宋_GB2312"/>
        <charset val="134"/>
      </rPr>
      <t>1.自由度 6
2.有效负载 4kg
3.重复定位精度 ±0.06mm
4.最大工作半径 ≥1402mm
5.减速机 RV减速机和谐波减速机
6.电机 绝对式编码器伺服电机
7.控制器 高档机器人控制系统，配备总线接口、标准网络接口、VGA接口以及USB接口，DC24V电源供电
8.总线方式 支持NCUC或ETHERCAT协议
9.额定速度 J1轴 300°/s,5.23 rad/s
10.J2轴 250°/s,4.36 rad/s
11.J3轴 300°/s,5.23 rad/s
12.J4轴 375°/s,6.54 rad/s
13.J5轴 375°/s,6.54 rad/s
14.J6轴 600°/s,10.46 rad/s
15.运动范围 J1轴 ±155°
16.J2轴 -178°/-2°
17.J3轴 -141.5°/+398.5° J4轴 ±90°
18. J5轴 ±96.5°
19.J6轴 ±360°
20.容许惯性矩 J6轴 0.15 kg</t>
    </r>
    <r>
      <rPr>
        <sz val="10"/>
        <color theme="1"/>
        <rFont val="宋体"/>
        <charset val="134"/>
      </rPr>
      <t>㎡</t>
    </r>
    <r>
      <rPr>
        <sz val="10"/>
        <color theme="1"/>
        <rFont val="仿宋_GB2312"/>
        <charset val="134"/>
      </rPr>
      <t xml:space="preserve">
 21.J5轴 0.23 kg</t>
    </r>
    <r>
      <rPr>
        <sz val="10"/>
        <color theme="1"/>
        <rFont val="宋体"/>
        <charset val="134"/>
      </rPr>
      <t>㎡</t>
    </r>
    <r>
      <rPr>
        <sz val="10"/>
        <color theme="1"/>
        <rFont val="仿宋_GB2312"/>
        <charset val="134"/>
      </rPr>
      <t xml:space="preserve">
 22.J4轴 0.42 kg</t>
    </r>
    <r>
      <rPr>
        <sz val="10"/>
        <color theme="1"/>
        <rFont val="宋体"/>
        <charset val="134"/>
      </rPr>
      <t>㎡</t>
    </r>
    <r>
      <rPr>
        <sz val="10"/>
        <color theme="1"/>
        <rFont val="仿宋_GB2312"/>
        <charset val="134"/>
      </rPr>
      <t xml:space="preserve">
23.容许扭矩 J6轴 12.7NM
 24.J5轴 16.5NM
 25.J4轴 20.4NM
26.防护等级 IP54
27.安装方式 地面安装
28.控制系统 支持总线式全数字伺服驱动单元和绝对值式伺服电机，支持总线式远程IO单元。控制系统支持PUMA、DETAL、SCARA三种通用机器人模型，支持1Kg~250Kg负载；控制器采用高级语言编程快速完成各种复杂任务，具备二次开发平台，可与第三方视觉系统、总控系统、MES系统等快速集成，具备自动化线整体解决方案能力；为了方便机器人伺服驱动器的调试和修护，需要配备伺服驱动器辅助调试软件。</t>
    </r>
  </si>
  <si>
    <t>采用双旋运作模式，能够在狭小的空间内灵活自如运用，尤其适用于如狭小空间钻工中心上下料、密集排布的冲压上下料、以及空间受限的装配作业等环境。</t>
  </si>
  <si>
    <t>20181802</t>
  </si>
  <si>
    <t>过程控制与DCS实验装置</t>
  </si>
  <si>
    <t>CS4500</t>
  </si>
  <si>
    <t>浙江中控科教仪器设备有限公司</t>
  </si>
  <si>
    <r>
      <rPr>
        <sz val="10"/>
        <color theme="1"/>
        <rFont val="仿宋_GB2312"/>
        <charset val="134"/>
      </rPr>
      <t xml:space="preserve">1、装置可以采用全国石油和化工行业职业技能竞赛使用的DCS控制系统，或者采用其他的控制系统，通过联通全国石油和化工行业职业技能竞赛使用的DCS控制系统，来控制实训系统的被控对象，需要在投标文件中提供实质性的证明材料、列出详细的配置清单、提供详细的技术方案。
2、装置包含工业标准柜（800×600×2100）1个：采用19英寸国际标准的机械结构，部件采用标准的组合方式，满足各种应用环境。机柜的内部安装合理、灵活，外形美观，有较强的抗电磁干扰能力和环境适应能力。还可方便的扩充其他19英寸标准设备和其他控制设备。安装有XP256型AC配电箱。最多可安装1个XP251电源箱机笼，4个XP211机笼，4个XP251-1电源单体。
3、装置包含I/O机笼标准件1套：采用用于安装系统卡件与各类I/O卡件的XP系列一体化机笼。机械结构设计符合硬件模块化的总线结构设计要求，采用方便插拔卡件、容易扩展的带导轨的机笼框架结构。同一控制站的各个机笼通过双城化串行通信总线SBUS相连。IO机笼可与主控制机笼放置在同一个机柜中，也可以放置在不同的机柜中。
4、装置包含数据转发卡1套：采用具有WDT看门狗复位功能；支持卡件冗余、可单卡工作；可对本机笼的供电状况实行自检；可采集冷端温度并检测环境温度；可实现总线节点的远程连接和支持冗余高速SBUS总线通讯的XP系列数据转发卡，负责主控卡和I/O卡件之间的数据交换。
</t>
    </r>
    <r>
      <rPr>
        <sz val="10"/>
        <color theme="1"/>
        <rFont val="宋体"/>
        <charset val="134"/>
      </rPr>
      <t>  </t>
    </r>
    <r>
      <rPr>
        <sz val="10"/>
        <color theme="1"/>
        <rFont val="仿宋_GB2312"/>
        <charset val="134"/>
      </rPr>
      <t xml:space="preserve">5、装置包含主控制卡标准套件1套：主控制卡是控制站的软硬件核心，负责总协调控制站内的所有软硬件关系和各项控制任务，如完成控制站中的I/O信号处理、控制运算、上下网络通讯控制处理、冗余诊断等功能。
</t>
    </r>
    <r>
      <rPr>
        <sz val="10"/>
        <color theme="1"/>
        <rFont val="宋体"/>
        <charset val="134"/>
      </rPr>
      <t>  </t>
    </r>
    <r>
      <rPr>
        <sz val="10"/>
        <color theme="1"/>
        <rFont val="仿宋_GB2312"/>
        <charset val="134"/>
      </rPr>
      <t xml:space="preserve">要求是三CPU结构的XP系列主控制卡，包括主CPU（Master）和二从CPU（Slave），主控制卡支持冗余或非冗余配置，冗余方式为1∶1热备用。
</t>
    </r>
    <r>
      <rPr>
        <sz val="10"/>
        <color theme="1"/>
        <rFont val="宋体"/>
        <charset val="134"/>
      </rPr>
      <t>  </t>
    </r>
    <r>
      <rPr>
        <sz val="10"/>
        <color theme="1"/>
        <rFont val="仿宋_GB2312"/>
        <charset val="134"/>
      </rPr>
      <t xml:space="preserve">控制回路可达192个。其中自定义BSC、CSC之和最大不超过128个，常规BSC、CSC之和最大不超过64个。
</t>
    </r>
    <r>
      <rPr>
        <sz val="10"/>
        <color theme="1"/>
        <rFont val="宋体"/>
        <charset val="134"/>
      </rPr>
      <t>  </t>
    </r>
    <r>
      <rPr>
        <sz val="10"/>
        <color theme="1"/>
        <rFont val="仿宋_GB2312"/>
        <charset val="134"/>
      </rPr>
      <t xml:space="preserve">最大可带128块I/O卡。
</t>
    </r>
    <r>
      <rPr>
        <sz val="10"/>
        <color theme="1"/>
        <rFont val="宋体"/>
        <charset val="134"/>
      </rPr>
      <t>  </t>
    </r>
    <r>
      <rPr>
        <sz val="10"/>
        <color theme="1"/>
        <rFont val="仿宋_GB2312"/>
        <charset val="134"/>
      </rPr>
      <t xml:space="preserve">通过SBUS实现就地或远程I/O功能，内置后备锂电池，用于保护主控制卡断电情况下卡件内SRAM的数据（包括系统配置、控制参数、运行状态等），提高系统安全性和可维护性。在系统断电情况下，SRAM数据不丢失时间为3个月。
</t>
    </r>
    <r>
      <rPr>
        <sz val="10"/>
        <color theme="1"/>
        <rFont val="宋体"/>
        <charset val="134"/>
      </rPr>
      <t> </t>
    </r>
    <r>
      <rPr>
        <sz val="10"/>
        <color theme="1"/>
        <rFont val="仿宋_GB2312"/>
        <charset val="134"/>
      </rPr>
      <t xml:space="preserve">  6、装置包含电源箱机笼1个：是工厂广泛使用的XP系列电源箱机笼，用来安装电源固定电源单体，一个电源箱机笼可放置4个电源单体。
7、电源单体1套：双输出的电源模块，可同时输出5V、24V两种电压给卡件供电的XP系列电源单体。电源模块给机笼I/O卡件供电时要求冗余配置，两个冗余的电源单体可对两个机笼供电。
8、6路电压输入卡4块：电流信号输入卡是智能型带有模拟量的6路模拟信号采集卡，每一路可单独组态并接收各种型号的热电偶及电流信号，将其调理后再转换成数字信号并通过数据转发卡送给主控制卡；卡件电源有5VDC、Imax≤30mA和24VDC、Imax≤30mA两种方式，支持冗余，组态时可选信号类型和滤波时间，分辨率15bit、带极性，输入阻抗1MΩ,光电分组隔离，隔离电压：现场侧和系统侧500VAC1分钟，组组隔离250VAC1分钟，共模抑制比：大信号&gt;100db小信号&gt;130db，串模抑制比：大信号&gt;50db小信号&gt;60db，对热电偶具有断线检测功能，信号精度：±0.2%FS。
9、I/O信号端子排1块：系统的输入、输出信号经过端子板转接分别供系统卡件处理或用于驱动功率继电器、小功率现场设备、伺服放大器、可控硅等。
10、槽位保护卡3块：对其他的信号卡件保护。
11、继电器输出端子板1块：16点多功能通用继电器输出端子板。
12、配实时监控软件1套：采用工厂普遍使用的AdvanTl系列实时监控软件，是基于Windows中文版开发的控制系统上位机监控软件，能够数据采集和数据管理，可以从控制系统或其他设备采集数据以及管理数据。进行过程监视（图形显示）、控制、报警、报表、数据存档等。
13、系统配有组态软件1套：采用工厂普遍使用的SCKey系列系统组态软件，可设置系统网络节点、冗余状况、系统控制周期；设置每个I/O点的类型、处理方法和其他特殊设置；设置监控画面信息、常规控制方案组态等。系统所有组态完成后，在该软件中进行系统的编联、下载和传送。
14、系统配有故障分析软件1套：采用工厂普遍使用的SCDiagnose系列，是设备调试、性能测试、故障分析的重要工具。主要功能有：故障诊断、节点扫描、网络响应测试、控制回路管理、自定义变量管理等，实时监控软件、组态软件、故障分析软件均要求现场演示。
</t>
    </r>
    <r>
      <rPr>
        <sz val="10"/>
        <color theme="1"/>
        <rFont val="宋体"/>
        <charset val="134"/>
      </rPr>
      <t> </t>
    </r>
    <r>
      <rPr>
        <sz val="10"/>
        <color theme="1"/>
        <rFont val="仿宋_GB2312"/>
        <charset val="134"/>
      </rPr>
      <t>15、系统配有工程师站加密狗1套：安装Advantrol</t>
    </r>
    <r>
      <rPr>
        <sz val="10"/>
        <color theme="1"/>
        <rFont val="宋体"/>
        <charset val="134"/>
      </rPr>
      <t> </t>
    </r>
    <r>
      <rPr>
        <sz val="10"/>
        <color theme="1"/>
        <rFont val="仿宋_GB2312"/>
        <charset val="134"/>
      </rPr>
      <t>Pro软件工程师站后，由工程师站获得软件权限功能。</t>
    </r>
  </si>
  <si>
    <t>装置可完成下列实验：
1传感器的校正(零点迁移与量程调整)
2智能调节仪表、智能变送仪表的操作及参数设定
3调节阀流量静态特性的测试
4磁力泵变频调速机构流量静态特性的测试
5单容水箱液位对象动态特性的测试
6四容水箱液位对象动态特性的测试
7电加热水箱出口温度对象动态特性的测试
8九宫格纯滞后水箱中部与尾部温度对象动态特性的测试
9一容、双容水箱液位的位式控制
10电加热水箱出口温度的位式控制
11纯滞后水箱中部或尾部温度的位式控制
12调节阀支路流量的定值控制
13变频调速磁力泵支路流量的定值控制
14上水箱或下水箱液位的定值控制
15多容水箱液位的定值控制
16电加热水箱出口温度的定值控制
17纯滞后水箱中部或尾部温度的定值控制
18串级控制系统的信号连接
19上下水箱液位的串级控制
20水箱液位与调节阀流量的串级控制
21水箱液位与变频调速磁力泵支路流量的串级控制
22电加热水箱出口温度与循环水流量的串级控制
23纯滞后水箱中部温度与循环水流量的串级控制
24单闭环流量比值控制
25双闭环流量比值控制
26上下水箱液位的选择控制
27纯滞后水箱中部温度与电加热水箱出口温度的选择控制
28下部两水箱液位多输入多输出对象特性的获取
29下部两水箱液位的多回路控制
30下部水箱液位的前馈反馈控制
31四容水箱液位的解耦控制
32四容水箱液位的约束控制
33短纯滞后环节温度的特性测试与单回路PID控制
34长纯滞后环节温度的特性测试与单回路PID控制
35纯滞后对象出口温度与加热装置出口温度的串级控制
36纯滞后对象出口温度的前馈反馈控制
37纯滞后对象出口温度的SMITH补偿控制
38纯滞后对象出口温度与加热装置出口温度的串级SMITH补偿控制
39纯滞后对象出口温度的内模控制
40纯滞后对象出口温度与加热装置出口温度的串级内模控制</t>
  </si>
  <si>
    <t>20181801</t>
  </si>
  <si>
    <t>柔性自动检测生产线实训系统</t>
  </si>
  <si>
    <t>THMSCL-1A</t>
  </si>
  <si>
    <t>浙江天煌科技实业有限公司</t>
  </si>
  <si>
    <t xml:space="preserve">一、技术性能
1.输入电源：三相四线（或三相五线）～380V±10% 50Hz       
2.工作环境：温度-10℃～+40℃ 相对湿度＜85%(25℃) 海拔＜4000m
3.装置容量：＜1.5kVA
4.控制柜外形尺寸：700mm×600mm×1800mm
5.对象外形尺寸：2260mm×1040mm×1500mm
6.安全保护：具有漏电保护，安全符合国家标准
二、系统组成、功能及技术参数
系统由上料站、输送滚床站、行车机械手站、滑橇提升站、滑撬转向站、滑撬堆/解垛站、四自由度搬运机械手站、平行转载输送站、电气控制柜、型材实训桌、型材电脑桌等组成。
1.上料站
由光电传感器、工业铝型材、钣金结构件、机械零部件等组成。本站的功能是对汽车模型有无进行检测并记数。
2.输送滚床站
由直流减速电机、电感传感器、继电器、同步带/轮传动机构、转动轴承、工业铝型材、钣金结构件、机械零部件等组成。本站功能是完成滑撬工件的检测输送。
3.行车机械手站
由交流伺服电机、两相步进电机及驱动器、涡轮蜗杆减速传动机构、齿轮齿条传动机构、滚珠丝杠传动机构、双导杆平行气夹、传感器、钣金结构件及机械零部件等组成。本站的功能是汽车工件提升搬运，将车身安放于滑撬工件上。
4.滑橇提升站
由刹车交流减速电机、直流减速电机、继电器、光电编码器、直线导轨/滑块、同步带/轮传动机构、配重、升降平台输送机、机械零部件等组成。本站的功能是通过交流电机拖动升降平台输送机垂直运动，完成滑撬工件在一层与二层之间的衔接输送。
5.滑撬转向站
由直流减速电机、继电器、电感传感器、滚轮导轨、输送辊床、钣金结构件、机械零部件等组成。本站的功能是将解垛系统送出的滑撬，进行角度旋转、输送，方便流水线的自动运行。
6.滑撬堆/解垛站
由三相步进电机及驱动器、直流减速电机、直线位移传感器、电感传感器、光电传感器、限位开关、滚珠丝杠、直线导轨/滑块、连杆机构、输送辊床、机械零部件等组成。本站的功能是将滑撬在堆垛单元进行堆垛及在解垛单元进行分解，具备滑撬的存储和依次送出功能。
7.四自由度搬运机械手站
由无杆气缸、带导杆气缸、标准气缸、双导杆平行气夹、直线导轨/滑块、直流减速电机、同步带/轮传动机构、磁性传感器、调速接头、单控电磁阀、双控电磁阀、调压过滤器、直线导轨/滑块、机械零部件等组成。本站的功能是将输送滚床站送来组合工件（滑撬与汽车）上面的汽车工件，抓取、提升、运输、搬运至垂直升降工件循环平台。
8.平行转载输送站
由直流减速电机、直线导轨/滑块、同步带/轮传动机构、转动轴承、工业铝型材、钣金结构件、机械零部件等组成。本站的功能是完成滑撬工件在平行的两条或多条输送线之间的转载输送。
9.电气控制柜
由标准控制柜（尺寸：700mm×600mm×1800mm）、PLC及远程I/O、10.4寸彩色触摸屏、MM420系列变频器、MR-E系列伺服放大器、按钮、漏电保护器、熔断器及开关电源等组成。其中西门子S7-300系列主机配置：CPU314C-2DP 24VDC供电、48kB内存、带PROFIBUS-DP主从接口，集成24路数字量输入/16路数字量输出，4路模拟量输入/2路模拟量输出，1路PT100，PID，计数器，PWM脉冲输出，频率测量，一轴定位等功能，MMC存储卡 64k字节，PS307电源（5A），远程I/O配置IM153-1 PROFIBUS-DP接口模块及3块SM323数字量模块（16路数字量输入/16路数字量输出），通信及编程电缆等组成。通过触摸屏、按钮操作，利用PLC的运动、逻辑、顺序控制功能，实现对柔性自动检测生产线实训系统运行控制。
10.配套软件
（1）本产品配有机电一体化仿真实训软件（为增强实训效果及确保软件产品的性能可靠性，投标时请提供省级部门出具的软件测评报告，原件备查），该软件采用3D技术与交互式动画相结合的方式，介绍了机电一体化常用技术的工作原理，并对常见应用对象进行了模拟仿真，可实现以下功能： 
1.气动技术的原理及应用
2.传感器技术的原理及应用
3.PLC控制技术的原理及应用
4.执行装置技术的原理及应用
5.常用器材的三维展示
6.物料分拣系统的模拟仿真
7.立体停车库系统的模拟仿真
8.机械手系统的模拟仿真
9.自动生产线系统的模拟仿真
10.多层电梯系统的模拟仿真
（2）柔性自动检测生产线视频教学软件
本视频是一套集视频语音讲解、设备工作流程、操作方法为一体的教学软件，详细介绍了设备每个部分的组成结构、电气控制原理、操作流程等，充分解析了设备的各个部分，使学生对该实训平台有了更深的了解，为后期的实操与编程奠定了基础。
三、实训项目
1.传感器的安装与调整
2.气动控制回路的安装与调试
3.变频调速控制电路的连接与调试
4.步进电机控制电路的连接与调试
5.交流伺服电机控制电路的连接与调试
6.PLC工业通信网络的连接与程序调试
7.输送滚床站的编程与调试
8.行车机械手站的编程与调试
9.滑橇提升站的编程与调试
10.滑撬转向站的编程与调试
11.滑撬堆/解垛站的编程与调试
12.四自由度搬运械手站的编程与调试
13.平行转载输送站的编程与调试
14.柔性自动检测生产线调试与运行
</t>
  </si>
  <si>
    <t>柔性自动检测生产线是将自动化技术、计算机信息技术、控制技术和系统工程有机地结合起来，是一种复杂的自动化全集成综合实训系统，专门为职业院校、技工学校、职业教育培训机构而研制。根据现代制造及自动化行业应用的特点，对各类自动生产线的工作过程和相关的技术进行研究，对工业现场设备进行提炼和浓缩，并针对实训教学活动进行专门设计，融机、光、电、气于一体，包含了PLC、机械手、传感器、气动回路控制、工业控制网络、电机驱动与控制、计算机、机械传动等诸多技术领域。通过训练，强化操作者对复杂柔性自动生产线的设计、安装、接线、编程、调试、故障诊断与维修等综合职业能力，适合机电类、自动化类相关专业的教学和实训。</t>
  </si>
  <si>
    <t>20182054、20182052、20182055</t>
  </si>
  <si>
    <t>工业机器人拆装工作站</t>
  </si>
  <si>
    <t>HSR-JXCZ612-C20</t>
  </si>
  <si>
    <t>机器人本体拆装（机械）</t>
  </si>
  <si>
    <t>佛山华数机器人有限公司</t>
  </si>
  <si>
    <t>1.自由度 6
2.有效负载 12Kg
3.重复定位精度 ±0.06mm
4.最大臂长 ≥1555mm
5.减速机 RV减速机和谐波减速机
6.电机 绝对式编码器伺服电机
7.控制器 高档机器人控制系统，配备总线接口、标准网络接口、VGA接口以及USB接口，DC24V电源供电
8.总线方式 支持NCUC或ETHERCAT协议
9.额定速度 J1轴 148°/s,2.58rad/s ； J2轴148°/s,2.58rad/s
10. J3轴 148°/s,2.58rad/s ； J4轴 360°/s,6.28 rad/s
 11.J5轴 225°/s,3.93 rad/s； J6轴360°/s,6.28 rad/s
12.运动范围 J1轴 ±170°；      J2轴 -75°/+170°
 J3轴 -85°/+140°； J4轴 ±180°
 J5轴 ±108°；      J6轴 ±360°
13.安装方式 地面安装
14控制系统 支持总线式全数字伺服驱动单元和绝对值式伺服电机，支持总线式远程IO单元。
15.材质 欧标铝材+冷轧板（表面防静电胶皮3mm、深绿）
16.尺寸 ≥1200mm×600mm×750mm
17.零件箱 6个
18.工装夹具 2套
19.灯具 电源DC24V；35W
20.材质 欧标铝材+冷轧板（表面防静电胶皮3mm、深绿）
21.尺寸 ≥1200mm×600mm×750mm
22.零件箱 15个
23.工装夹具 1套
24.灯具 电源DC24V；35W
25.高度 2.35m
26.横杆 长度 2.3m
27. 材质 14工字钢
28.活动范围 0-120°（手动）
29电葫芦
 功率 1200W
 负载 300kg
 电源 220AC 
 30.行走方式 上下、前后电动（单速）
31.上下工作范围 0-1200mm
32前后工作范围 0-800mm
33尺寸 ≥3000mm×3000×200mm</t>
  </si>
  <si>
    <t>该平台可开展工业机器人关键零部件及基本结构形式的认知；工业机器人拆卸及装配工艺等知识；工业机器人装配精度测试和调整；工业机器人基本操作编程。</t>
  </si>
  <si>
    <t>无需维修</t>
  </si>
  <si>
    <t>20182062、20182060、20182059</t>
  </si>
  <si>
    <t>工业机器人电控拆装工作站</t>
  </si>
  <si>
    <t>HSR-DQCZ-C20</t>
  </si>
  <si>
    <t>伺服驱动器（电气）</t>
  </si>
  <si>
    <t>一、IPC控制器 支持NCUC或ETHERCAT协议
 电源：DC24V；总线接口：2个外部；USB1接口：1个；USB2接口：1个；RS232：1个（内部使用串口）；VGA：1个（内部使用视频型号口）； LAN：1个（外部标准以太网接口）
二、I/O模块 NPN型：32输入32输出
 NPN型：32输入
 PNP型：16输入
 NPN型：32输出
 模拟量：4AD/4DA
 9槽底板子模块：1个；NCUC协议通讯子模块：1个；NPN 型开关量输入子模块：2个；PNP型开关量输入子模块：1个，NPN型开关量输出子模块：2个；模拟量输入/输出子模块：1个
三、伺服控制器 三相AC220V，采用NCUC总线通信。
 输入电源 三相 AC220V 电源，-15%～+10%，50/60Hz
 控制方式 位置控制、速度控制、JOG控制、内部速度控制
 速度波动率 ＜±0.1(负载0%～100%);＜±0.02(电源-15%～+10%) (数值对应于额定速度)
 调速比 1:10000 
 位置控制 输入方式 绝对位置方式（驱动单元接收系统位置指令）
  位置控制 电子齿轮1≤α/β≤32767 
 速度控制 输入方式 速度控制方式（驱动单元接收系统速度指令）
  加减速功能 参数设置1～32000ms (0~1000r/min，1000~0r/min)
 编码器类型 复合增量式编码器 光电编码器线数：1024 线、2000 线、 2500 线、6000 线
  绝对式编码器 ENDAT2.1/2.2 协议编码器、BISS 协议编码器、HiperFACE协议编码、TAMAGAWA 协议编码器
 监视功能 转速、当前位置、位置偏差、电机转矩、电机电流、指令脉冲频率、运行状态等
 保护功能 超速、主电源过压、欠压、过流、过载、编码器异常、控制电源欠压、制动故障、通讯故障、位置超差等
 操作 6个数码管、5个按键
 适用负载惯量 ≤电机惯量的5倍
 外观参数 1、尺寸为8寸触摸屏；
2、全触屏操作，配备急停开关、钥匙开关以及三段式安全开关；
3、配备USB接口；
4、长宽高：≥270*230*46（mm）
四、伺服控制器 示教器性能参数 运行内存1G，存储空间为2G，CPU频率: 1.2GHz
  外接电源：24V，功率：10W
 功能 手动控制机器人运动、机器人程序示教编程、机器人程序自动运行、机器人运行状态监视、机器人控制参数设置
五、伺服电机 J1轴 功率 150W
  额定转速 3000r/min
 J2轴 功率 150W
  额定转速 3000r/min
 J3轴 功率 150W
  额定转速 3000r/min
 J4轴 功率 150W
  额定转速 3000r/min
 J5轴 功率 150W
  额定转速 3000r/min
 J6轴 功率 150W
  额定转速 3000r/min
六、显示器 19寸
七、变压器 AC380/220V 1.5KVA</t>
  </si>
  <si>
    <t>该平台可开展工业机器人电气接线、调试、示教和编程等操作；电气原理图拆装、电气控制和程序示教课程；工业机器人控制系统调试和维修。</t>
  </si>
  <si>
    <t>泉州市智能制造公共实训基地二楼</t>
  </si>
  <si>
    <t>20182077、20182078</t>
  </si>
  <si>
    <t>工业机器人打磨抛光工作站</t>
  </si>
  <si>
    <t>HSR-DMJR605</t>
  </si>
  <si>
    <t>深圳华数机器人有限公司</t>
  </si>
  <si>
    <r>
      <rPr>
        <sz val="10"/>
        <color theme="1"/>
        <rFont val="仿宋_GB2312"/>
        <charset val="134"/>
      </rPr>
      <t>一、基本参数 机器人打磨工作站尺寸（长/宽/高）：≥1484mm×1120mm×1900mm 
二、机器人本体 自由度 6
 有效负载 5Kg
 重复定位精度 ±0.02mm
 最大臂长 ≥746mm
 减速机 RV减速机和谐波减速机
 电机 绝对式编码器伺服电机
 控制器 高档机器人控制系统，配备总线接口、标准网络接口、VGA接口以及USB接口，DC24V电源供电
 总线方式 支持NCUC或ETHERCAT协议
 额定速度 J1轴 222°/s,3.87rad/s
  J2轴 180°/s,3.14rad/s
  J3轴 225°/s,3.93rad/s
  J4轴 235°/s,4.10rad/s
  J5轴 222°/s,3.87rad/s
  J6轴 360°/s,6.28rad/s
 运动范围 J1轴 ±200°
  J2轴 -180°/0°
  J3轴 +80°/+240°
  J4轴 ±180°；J5轴 ±115°
  J6轴 ±360°
 容许惯性矩 J6轴 0.1kg</t>
    </r>
    <r>
      <rPr>
        <sz val="10"/>
        <color theme="1"/>
        <rFont val="宋体"/>
        <charset val="134"/>
      </rPr>
      <t>㎡</t>
    </r>
    <r>
      <rPr>
        <sz val="10"/>
        <color theme="1"/>
        <rFont val="仿宋_GB2312"/>
        <charset val="134"/>
      </rPr>
      <t xml:space="preserve">
  J5轴 0.36kg</t>
    </r>
    <r>
      <rPr>
        <sz val="10"/>
        <color theme="1"/>
        <rFont val="宋体"/>
        <charset val="134"/>
      </rPr>
      <t>㎡</t>
    </r>
    <r>
      <rPr>
        <sz val="10"/>
        <color theme="1"/>
        <rFont val="仿宋_GB2312"/>
        <charset val="134"/>
      </rPr>
      <t xml:space="preserve">
  J4轴 0.5kg</t>
    </r>
    <r>
      <rPr>
        <sz val="10"/>
        <color theme="1"/>
        <rFont val="宋体"/>
        <charset val="134"/>
      </rPr>
      <t>㎡</t>
    </r>
    <r>
      <rPr>
        <sz val="10"/>
        <color theme="1"/>
        <rFont val="仿宋_GB2312"/>
        <charset val="134"/>
      </rPr>
      <t xml:space="preserve">
 容许扭矩 J6轴 8NM
  J5轴 16NM
  J4轴 18NM
 防护等级 IP54
 安装方式 地面安装
 控制系统 支持总线式全数字伺服驱动单元和绝对值式伺服电机，支持总线式远程IO单元。控制系统支持PUMA、DETAL、SCARA三种通用机器人模型，支持1Kg~250Kg负载；控制器采用高级语言编程快速完成各种复杂任务，具备二次开发平台，可与第三方视觉系统、总控系统、MES系统等快速集成，具备自动化线整体解决方案能力；为了方便机器人伺服驱动器的调试和修护，需要配备伺服驱动器辅助调试软件。
三、机器人打磨夹具 1、打磨夹具有吸盘，打磨头，量具等.
2、采用金属材质码垛架，主要是以LY12材质拼凑。
3、配有基准量具。
四、打磨水冷装置 1. 夹具能满足2种以上的产品。
2. 材质以钣金焊接拼凑而成
3. 配有水循环系统
五、立体仓库模块 1. 配有2个料仓，分别存放不同的料各15个仓位。
2、材质主要是以型材和金属（LY12）材质拼凑而成。
3、料仓配有传感器，能感知产品数量等状态.
六、工作台底座架 1、用于固定机器人、料仓等功能单元。
2、材质主要是以型材和金属（45#钢）材质拼凑而成
3、要有走线槽、防水等功能
七、计数器 1、用于产品打磨参数的记录（比如已打磨产品计数）。
2、采用品牌厂家。</t>
    </r>
  </si>
  <si>
    <t>该工作站采用六关节工业机器人，配合打磨头、吸盘和料仓等装置，可完成相关的机器人自动化打磨抛光工作，其中冷却装置配备了自动水循环系统，保证打磨抛光的工艺流程。该工作站可用于培养泉州当地手机外壳加工、水暖卫浴等行业的机器人打磨抛光应用人才。</t>
  </si>
  <si>
    <t>物信学院</t>
  </si>
  <si>
    <t>数控铣床</t>
  </si>
  <si>
    <t>X5032</t>
  </si>
  <si>
    <t>工作台宽度320mm/长度1325mm</t>
  </si>
  <si>
    <t>南通TONMAC</t>
  </si>
  <si>
    <r>
      <rPr>
        <sz val="10"/>
        <color theme="1"/>
        <rFont val="仿宋_GB2312"/>
        <charset val="134"/>
      </rPr>
      <t>工作台尺寸</t>
    </r>
    <r>
      <rPr>
        <sz val="10"/>
        <color theme="1"/>
        <rFont val="Times New Roman"/>
        <charset val="134"/>
      </rPr>
      <t>‌</t>
    </r>
    <r>
      <rPr>
        <sz val="10"/>
        <color theme="1"/>
        <rFont val="仿宋_GB2312"/>
        <charset val="134"/>
      </rPr>
      <t xml:space="preserve">：320 mm × 1320 mm (或 1325 mm)
</t>
    </r>
    <r>
      <rPr>
        <sz val="10"/>
        <color theme="1"/>
        <rFont val="Times New Roman"/>
        <charset val="134"/>
      </rPr>
      <t>‌</t>
    </r>
    <r>
      <rPr>
        <sz val="10"/>
        <color theme="1"/>
        <rFont val="仿宋_GB2312"/>
        <charset val="134"/>
      </rPr>
      <t>行程</t>
    </r>
    <r>
      <rPr>
        <sz val="10"/>
        <color theme="1"/>
        <rFont val="Times New Roman"/>
        <charset val="134"/>
      </rPr>
      <t>‌</t>
    </r>
    <r>
      <rPr>
        <sz val="10"/>
        <color theme="1"/>
        <rFont val="仿宋_GB2312"/>
        <charset val="134"/>
      </rPr>
      <t xml:space="preserve">：
纵向：700-780 mm
横向：240-300 mm
垂直：350-370 mm
</t>
    </r>
    <r>
      <rPr>
        <sz val="10"/>
        <color theme="1"/>
        <rFont val="Times New Roman"/>
        <charset val="134"/>
      </rPr>
      <t>‌</t>
    </r>
    <r>
      <rPr>
        <sz val="10"/>
        <color theme="1"/>
        <rFont val="仿宋_GB2312"/>
        <charset val="134"/>
      </rPr>
      <t>主轴锥度</t>
    </r>
    <r>
      <rPr>
        <sz val="10"/>
        <color theme="1"/>
        <rFont val="Times New Roman"/>
        <charset val="134"/>
      </rPr>
      <t>‌</t>
    </r>
    <r>
      <rPr>
        <sz val="10"/>
        <color theme="1"/>
        <rFont val="仿宋_GB2312"/>
        <charset val="134"/>
      </rPr>
      <t xml:space="preserve">：ISO 50:7:24
</t>
    </r>
    <r>
      <rPr>
        <sz val="10"/>
        <color theme="1"/>
        <rFont val="Times New Roman"/>
        <charset val="134"/>
      </rPr>
      <t>‌</t>
    </r>
    <r>
      <rPr>
        <sz val="10"/>
        <color theme="1"/>
        <rFont val="仿宋_GB2312"/>
        <charset val="134"/>
      </rPr>
      <t>主电机功率</t>
    </r>
    <r>
      <rPr>
        <sz val="10"/>
        <color theme="1"/>
        <rFont val="Times New Roman"/>
        <charset val="134"/>
      </rPr>
      <t>‌</t>
    </r>
    <r>
      <rPr>
        <sz val="10"/>
        <color theme="1"/>
        <rFont val="仿宋_GB2312"/>
        <charset val="134"/>
      </rPr>
      <t xml:space="preserve">：7.5 kW
</t>
    </r>
    <r>
      <rPr>
        <sz val="10"/>
        <color theme="1"/>
        <rFont val="Times New Roman"/>
        <charset val="134"/>
      </rPr>
      <t>‌</t>
    </r>
    <r>
      <rPr>
        <sz val="10"/>
        <color theme="1"/>
        <rFont val="仿宋_GB2312"/>
        <charset val="134"/>
      </rPr>
      <t>主轴转速范围</t>
    </r>
    <r>
      <rPr>
        <sz val="10"/>
        <color theme="1"/>
        <rFont val="Times New Roman"/>
        <charset val="134"/>
      </rPr>
      <t>‌</t>
    </r>
    <r>
      <rPr>
        <sz val="10"/>
        <color theme="1"/>
        <rFont val="仿宋_GB2312"/>
        <charset val="134"/>
      </rPr>
      <t>：18级，约 30-1500 rpm</t>
    </r>
  </si>
  <si>
    <t>X5032立式CNC铣床是立式升降台铣床类别的通用型金属切削机床，属于强力金属切削设备，主要应用于机械制造、模具加工、汽车配件及航空航天等20余个行业。</t>
  </si>
  <si>
    <t>明德体育馆西南侧</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</si>
</sst>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m/dd"/>
  </numFmts>
  <fonts count="30">
    <font>
      <sz val="11"/>
      <color theme="1"/>
      <name val="宋体"/>
      <charset val="134"/>
      <scheme val="minor"/>
    </font>
    <font>
      <sz val="10"/>
      <color indexed="8"/>
      <name val="仿宋_GB2312"/>
      <charset val="134"/>
    </font>
    <font>
      <b/>
      <sz val="26"/>
      <color theme="1"/>
      <name val="仿宋_GB2312"/>
      <charset val="134"/>
    </font>
    <font>
      <b/>
      <sz val="11"/>
      <color theme="1"/>
      <name val="宋体"/>
      <charset val="134"/>
      <scheme val="minor"/>
    </font>
    <font>
      <sz val="10"/>
      <color rgb="FF444444"/>
      <name val="仿宋_GB2312"/>
      <charset val="134"/>
    </font>
    <font>
      <sz val="10"/>
      <color theme="1"/>
      <name val="仿宋_GB2312"/>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font>
    <font>
      <sz val="10"/>
      <color indexed="8"/>
      <name val="Symbol"/>
      <charset val="134"/>
    </font>
    <font>
      <sz val="10"/>
      <color theme="1"/>
      <name val="Times New Roman"/>
      <charset val="134"/>
    </font>
    <font>
      <b/>
      <sz val="14"/>
      <color theme="1"/>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3">
    <xf numFmtId="0" fontId="0" fillId="0" borderId="0" xfId="0">
      <alignment vertical="center"/>
    </xf>
    <xf numFmtId="0" fontId="1" fillId="0" borderId="0" xfId="0" applyNumberFormat="1" applyFont="1" applyFill="1" applyBorder="1" applyAlignment="1">
      <alignment horizontal="lef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1" fillId="0" borderId="1" xfId="0" applyNumberFormat="1" applyFont="1" applyFill="1" applyBorder="1" applyAlignment="1">
      <alignment horizontal="center" vertical="center" wrapText="1"/>
    </xf>
    <xf numFmtId="14" fontId="4"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1" fillId="0" borderId="1" xfId="0" applyNumberFormat="1" applyFont="1" applyBorder="1" applyAlignment="1">
      <alignment horizontal="center" vertical="center" wrapText="1"/>
    </xf>
    <xf numFmtId="49" fontId="6" fillId="2" borderId="1" xfId="0" applyNumberFormat="1" applyFont="1" applyFill="1" applyBorder="1" applyAlignment="1">
      <alignment horizontal="center" vertical="center" wrapText="1"/>
    </xf>
    <xf numFmtId="176" fontId="6" fillId="2" borderId="1" xfId="0" applyNumberFormat="1" applyFont="1" applyFill="1" applyBorder="1" applyAlignment="1">
      <alignment horizontal="center" vertical="center"/>
    </xf>
    <xf numFmtId="49" fontId="6" fillId="0" borderId="1" xfId="0" applyNumberFormat="1" applyFont="1" applyBorder="1" applyAlignment="1">
      <alignment horizontal="center" vertical="center" wrapText="1"/>
    </xf>
    <xf numFmtId="3" fontId="6" fillId="0" borderId="1" xfId="0"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5" fillId="0" borderId="1" xfId="0" applyFont="1" applyBorder="1" applyAlignment="1">
      <alignment horizontal="center" vertical="center" wrapText="1"/>
    </xf>
    <xf numFmtId="176"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177" fontId="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cellimages.xml.rels><?xml version="1.0" encoding="UTF-8" standalone="yes"?>
<Relationships xmlns="http://schemas.openxmlformats.org/package/2006/relationships"><Relationship Id="rId9" Type="http://schemas.openxmlformats.org/officeDocument/2006/relationships/image" Target="media/image9.jpeg"/><Relationship Id="rId8" Type="http://schemas.openxmlformats.org/officeDocument/2006/relationships/image" Target="media/image8.jpeg"/><Relationship Id="rId7" Type="http://schemas.openxmlformats.org/officeDocument/2006/relationships/image" Target="media/image7.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 Id="rId3" Type="http://schemas.openxmlformats.org/officeDocument/2006/relationships/image" Target="media/image3.jpeg"/><Relationship Id="rId25" Type="http://schemas.openxmlformats.org/officeDocument/2006/relationships/image" Target="media/image24.jpeg"/><Relationship Id="rId24" Type="http://schemas.openxmlformats.org/officeDocument/2006/relationships/image" Target="media/image23.jpeg"/><Relationship Id="rId23" Type="http://schemas.openxmlformats.org/officeDocument/2006/relationships/image" Target="media/image22.jpeg"/><Relationship Id="rId22" Type="http://schemas.openxmlformats.org/officeDocument/2006/relationships/image" Target="media/image21.jpeg"/><Relationship Id="rId21" Type="http://schemas.openxmlformats.org/officeDocument/2006/relationships/image" Target="media/image20.jpeg"/><Relationship Id="rId20" Type="http://schemas.openxmlformats.org/officeDocument/2006/relationships/image" Target="media/image19.jpeg"/><Relationship Id="rId2" Type="http://schemas.openxmlformats.org/officeDocument/2006/relationships/image" Target="media/image2.png"/><Relationship Id="rId19" Type="http://schemas.openxmlformats.org/officeDocument/2006/relationships/image" Target="media/image18.jpeg"/><Relationship Id="rId18" Type="http://schemas.openxmlformats.org/officeDocument/2006/relationships/image" Target="media/image17.png"/><Relationship Id="rId17" Type="http://schemas.openxmlformats.org/officeDocument/2006/relationships/image" Target="media/image16.jpeg"/><Relationship Id="rId16" Type="http://schemas.openxmlformats.org/officeDocument/2006/relationships/image" Target="media/image15.png"/><Relationship Id="rId15" Type="http://schemas.openxmlformats.org/officeDocument/2006/relationships/image" Target="NULL" TargetMode="External"/><Relationship Id="rId14" Type="http://schemas.openxmlformats.org/officeDocument/2006/relationships/image" Target="media/image14.jpeg"/><Relationship Id="rId13" Type="http://schemas.openxmlformats.org/officeDocument/2006/relationships/image" Target="media/image13.png"/><Relationship Id="rId12" Type="http://schemas.openxmlformats.org/officeDocument/2006/relationships/image" Target="media/image12.png"/><Relationship Id="rId11" Type="http://schemas.openxmlformats.org/officeDocument/2006/relationships/image" Target="media/image11.jpeg"/><Relationship Id="rId10" Type="http://schemas.openxmlformats.org/officeDocument/2006/relationships/image" Target="media/image10.jpeg"/><Relationship Id="rId1" Type="http://schemas.openxmlformats.org/officeDocument/2006/relationships/image" Target="media/image1.png"/></Relationships>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www.wps.cn/officeDocument/2020/cellImage" Target="cellimag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6"/>
  <sheetViews>
    <sheetView tabSelected="1" workbookViewId="0">
      <pane ySplit="2" topLeftCell="A3" activePane="bottomLeft" state="frozen"/>
      <selection/>
      <selection pane="bottomLeft" activeCell="C16" sqref="C16"/>
    </sheetView>
  </sheetViews>
  <sheetFormatPr defaultColWidth="8.88888888888889" defaultRowHeight="14.4"/>
  <cols>
    <col min="3" max="3" width="12.2222222222222" customWidth="1"/>
    <col min="4" max="4" width="11.8888888888889"/>
    <col min="5" max="5" width="15.8888888888889" customWidth="1"/>
    <col min="6" max="6" width="22.2222222222222" customWidth="1"/>
    <col min="7" max="7" width="11.1111111111111" customWidth="1"/>
    <col min="8" max="8" width="7.22222222222222" customWidth="1"/>
    <col min="10" max="10" width="13.2222222222222" customWidth="1"/>
    <col min="11" max="11" width="20.6666666666667" customWidth="1"/>
    <col min="14" max="14" width="32.4444444444444" customWidth="1"/>
  </cols>
  <sheetData>
    <row r="1" ht="39" customHeight="1" spans="1:16">
      <c r="A1" s="2" t="s">
        <v>0</v>
      </c>
      <c r="B1" s="2"/>
      <c r="C1" s="2"/>
      <c r="D1" s="2"/>
      <c r="E1" s="2"/>
      <c r="F1" s="2"/>
      <c r="G1" s="2"/>
      <c r="H1" s="2"/>
      <c r="I1" s="2"/>
      <c r="J1" s="2"/>
      <c r="K1" s="2"/>
      <c r="L1" s="2"/>
      <c r="M1" s="2"/>
      <c r="N1" s="2"/>
      <c r="O1" s="2"/>
      <c r="P1" s="2"/>
    </row>
    <row r="2" ht="28.8" spans="1:16">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row>
    <row r="3" s="1" customFormat="1" ht="220.8" spans="1:16">
      <c r="A3" s="4">
        <v>1</v>
      </c>
      <c r="B3" s="4" t="s">
        <v>17</v>
      </c>
      <c r="C3" s="4">
        <v>20166833</v>
      </c>
      <c r="D3" s="5">
        <v>42729</v>
      </c>
      <c r="E3" s="4" t="s">
        <v>18</v>
      </c>
      <c r="F3" s="4" t="s">
        <v>19</v>
      </c>
      <c r="G3" s="4" t="s">
        <v>20</v>
      </c>
      <c r="H3" s="4">
        <v>1</v>
      </c>
      <c r="I3" s="4" t="s">
        <v>21</v>
      </c>
      <c r="J3" s="4" t="s">
        <v>22</v>
      </c>
      <c r="K3" s="4" t="s">
        <v>23</v>
      </c>
      <c r="L3" s="4" t="s">
        <v>24</v>
      </c>
      <c r="M3" s="4" t="s">
        <v>25</v>
      </c>
      <c r="N3" s="4" t="str">
        <f>_xlfn.DISPIMG("ID_1C2946E5C95B421A9EFDF63921632269",1)</f>
        <v>=DISPIMG("ID_1C2946E5C95B421A9EFDF63921632269",1)</v>
      </c>
      <c r="O3" s="4" t="s">
        <v>26</v>
      </c>
      <c r="P3" s="4"/>
    </row>
    <row r="4" ht="180" customHeight="1" spans="1:16">
      <c r="A4" s="4">
        <v>2</v>
      </c>
      <c r="B4" s="4" t="s">
        <v>17</v>
      </c>
      <c r="C4" s="4">
        <v>20166833</v>
      </c>
      <c r="D4" s="5">
        <v>42729</v>
      </c>
      <c r="E4" s="4" t="s">
        <v>27</v>
      </c>
      <c r="F4" s="4" t="s">
        <v>28</v>
      </c>
      <c r="G4" s="4" t="s">
        <v>20</v>
      </c>
      <c r="H4" s="4">
        <v>1</v>
      </c>
      <c r="I4" s="4" t="s">
        <v>29</v>
      </c>
      <c r="J4" s="4" t="s">
        <v>30</v>
      </c>
      <c r="K4" s="4" t="s">
        <v>31</v>
      </c>
      <c r="L4" s="4" t="s">
        <v>24</v>
      </c>
      <c r="M4" s="4" t="s">
        <v>32</v>
      </c>
      <c r="N4" s="6" t="str">
        <f>_xlfn.DISPIMG("ID_11D758B734D64C69B866B44BE05B768C",1)</f>
        <v>=DISPIMG("ID_11D758B734D64C69B866B44BE05B768C",1)</v>
      </c>
      <c r="O4" s="4" t="s">
        <v>26</v>
      </c>
      <c r="P4" s="7"/>
    </row>
    <row r="5" ht="136" customHeight="1" spans="1:16">
      <c r="A5" s="4">
        <v>3</v>
      </c>
      <c r="B5" s="4" t="s">
        <v>17</v>
      </c>
      <c r="C5" s="4" t="s">
        <v>33</v>
      </c>
      <c r="D5" s="4">
        <v>42731</v>
      </c>
      <c r="E5" s="4" t="s">
        <v>34</v>
      </c>
      <c r="F5" s="4" t="s">
        <v>35</v>
      </c>
      <c r="G5" s="4" t="s">
        <v>20</v>
      </c>
      <c r="H5" s="4">
        <v>1</v>
      </c>
      <c r="I5" s="4" t="s">
        <v>36</v>
      </c>
      <c r="J5" s="4" t="s">
        <v>37</v>
      </c>
      <c r="K5" s="4" t="s">
        <v>38</v>
      </c>
      <c r="L5" s="4" t="s">
        <v>24</v>
      </c>
      <c r="M5" s="4" t="s">
        <v>39</v>
      </c>
      <c r="N5" s="4" t="str">
        <f>_xlfn.DISPIMG("ID_E4AEE42E855347468B38478D6F708E48",1)</f>
        <v>=DISPIMG("ID_E4AEE42E855347468B38478D6F708E48",1)</v>
      </c>
      <c r="O5" s="8" t="s">
        <v>26</v>
      </c>
      <c r="P5" s="9"/>
    </row>
    <row r="6" ht="136" customHeight="1" spans="1:16">
      <c r="A6" s="4">
        <v>4</v>
      </c>
      <c r="B6" s="4" t="s">
        <v>17</v>
      </c>
      <c r="C6" s="4" t="s">
        <v>40</v>
      </c>
      <c r="D6" s="4">
        <v>42662</v>
      </c>
      <c r="E6" s="4" t="s">
        <v>41</v>
      </c>
      <c r="F6" s="4" t="s">
        <v>42</v>
      </c>
      <c r="G6" s="4" t="s">
        <v>20</v>
      </c>
      <c r="H6" s="4">
        <v>1</v>
      </c>
      <c r="I6" s="4" t="s">
        <v>43</v>
      </c>
      <c r="J6" s="4" t="s">
        <v>44</v>
      </c>
      <c r="K6" s="4" t="s">
        <v>45</v>
      </c>
      <c r="L6" s="4" t="s">
        <v>24</v>
      </c>
      <c r="M6" s="4" t="s">
        <v>39</v>
      </c>
      <c r="N6" s="4" t="str">
        <f>_xlfn.DISPIMG("ID_7CD4D0E0AF6B403DBCF80F37B1B3E485",1)</f>
        <v>=DISPIMG("ID_7CD4D0E0AF6B403DBCF80F37B1B3E485",1)</v>
      </c>
      <c r="O6" s="8" t="s">
        <v>26</v>
      </c>
      <c r="P6" s="9"/>
    </row>
    <row r="7" ht="136" customHeight="1" spans="1:16">
      <c r="A7" s="4">
        <v>5</v>
      </c>
      <c r="B7" s="4" t="s">
        <v>17</v>
      </c>
      <c r="C7" s="4" t="s">
        <v>46</v>
      </c>
      <c r="D7" s="4">
        <v>42662</v>
      </c>
      <c r="E7" s="4" t="s">
        <v>47</v>
      </c>
      <c r="F7" s="4" t="s">
        <v>48</v>
      </c>
      <c r="G7" s="4" t="s">
        <v>20</v>
      </c>
      <c r="H7" s="4">
        <v>1</v>
      </c>
      <c r="I7" s="4" t="s">
        <v>49</v>
      </c>
      <c r="J7" s="4" t="s">
        <v>50</v>
      </c>
      <c r="K7" s="4" t="s">
        <v>51</v>
      </c>
      <c r="L7" s="4" t="s">
        <v>52</v>
      </c>
      <c r="M7" s="4" t="s">
        <v>39</v>
      </c>
      <c r="N7" s="4" t="str">
        <f>_xlfn.DISPIMG("ID_461AD8146F5E42DF9E66CB59BE29EEC2",1)</f>
        <v>=DISPIMG("ID_461AD8146F5E42DF9E66CB59BE29EEC2",1)</v>
      </c>
      <c r="O7" s="8" t="s">
        <v>26</v>
      </c>
      <c r="P7" s="9" t="s">
        <v>53</v>
      </c>
    </row>
    <row r="8" ht="136" customHeight="1" spans="1:16">
      <c r="A8" s="4">
        <v>6</v>
      </c>
      <c r="B8" s="4" t="s">
        <v>17</v>
      </c>
      <c r="C8" s="4" t="s">
        <v>54</v>
      </c>
      <c r="D8" s="4">
        <v>42661</v>
      </c>
      <c r="E8" s="4" t="s">
        <v>55</v>
      </c>
      <c r="F8" s="4" t="s">
        <v>56</v>
      </c>
      <c r="G8" s="4" t="s">
        <v>20</v>
      </c>
      <c r="H8" s="4">
        <v>1</v>
      </c>
      <c r="I8" s="4" t="s">
        <v>57</v>
      </c>
      <c r="J8" s="4" t="s">
        <v>58</v>
      </c>
      <c r="K8" s="4" t="s">
        <v>59</v>
      </c>
      <c r="L8" s="4" t="s">
        <v>24</v>
      </c>
      <c r="M8" s="4" t="s">
        <v>39</v>
      </c>
      <c r="N8" s="4" t="str">
        <f>_xlfn.DISPIMG("ID_DBB051E32C584C2E96B2382B16D959ED",1)</f>
        <v>=DISPIMG("ID_DBB051E32C584C2E96B2382B16D959ED",1)</v>
      </c>
      <c r="O8" s="8" t="s">
        <v>26</v>
      </c>
      <c r="P8" s="9"/>
    </row>
    <row r="9" ht="136" customHeight="1" spans="1:16">
      <c r="A9" s="4">
        <v>7</v>
      </c>
      <c r="B9" s="4" t="s">
        <v>17</v>
      </c>
      <c r="C9" s="4" t="s">
        <v>60</v>
      </c>
      <c r="D9" s="4">
        <v>42661</v>
      </c>
      <c r="E9" s="4" t="s">
        <v>61</v>
      </c>
      <c r="F9" s="4" t="s">
        <v>62</v>
      </c>
      <c r="G9" s="4" t="s">
        <v>20</v>
      </c>
      <c r="H9" s="4">
        <v>1</v>
      </c>
      <c r="I9" s="4" t="s">
        <v>63</v>
      </c>
      <c r="J9" s="4" t="s">
        <v>64</v>
      </c>
      <c r="K9" s="4" t="s">
        <v>65</v>
      </c>
      <c r="L9" s="4" t="s">
        <v>24</v>
      </c>
      <c r="M9" s="4" t="s">
        <v>66</v>
      </c>
      <c r="N9" s="4" t="str">
        <f>_xlfn.DISPIMG("ID_0F6FCA73B8934FE18100C962759F38DB",1)</f>
        <v>=DISPIMG("ID_0F6FCA73B8934FE18100C962759F38DB",1)</v>
      </c>
      <c r="O9" s="8" t="s">
        <v>26</v>
      </c>
      <c r="P9" s="9"/>
    </row>
    <row r="10" ht="168" spans="1:16">
      <c r="A10" s="4">
        <v>8</v>
      </c>
      <c r="B10" s="4" t="s">
        <v>17</v>
      </c>
      <c r="C10" s="4" t="s">
        <v>67</v>
      </c>
      <c r="D10" s="4">
        <v>38322</v>
      </c>
      <c r="E10" s="4" t="s">
        <v>68</v>
      </c>
      <c r="F10" s="4" t="s">
        <v>69</v>
      </c>
      <c r="G10" s="4" t="s">
        <v>20</v>
      </c>
      <c r="H10" s="4">
        <v>1</v>
      </c>
      <c r="I10" s="4" t="s">
        <v>70</v>
      </c>
      <c r="J10" s="4" t="s">
        <v>71</v>
      </c>
      <c r="K10" s="4" t="s">
        <v>72</v>
      </c>
      <c r="L10" s="4" t="s">
        <v>24</v>
      </c>
      <c r="M10" s="4" t="s">
        <v>66</v>
      </c>
      <c r="N10" s="4" t="str">
        <f>_xlfn.DISPIMG("ID_961A742F66574F368AD840E60844A595",1)</f>
        <v>=DISPIMG("ID_961A742F66574F368AD840E60844A595",1)</v>
      </c>
      <c r="O10" s="8" t="s">
        <v>26</v>
      </c>
      <c r="P10" s="9"/>
    </row>
    <row r="11" ht="136" customHeight="1" spans="1:16">
      <c r="A11" s="4">
        <v>9</v>
      </c>
      <c r="B11" s="4" t="s">
        <v>17</v>
      </c>
      <c r="C11" s="4" t="s">
        <v>73</v>
      </c>
      <c r="D11" s="4">
        <v>38322</v>
      </c>
      <c r="E11" s="4" t="s">
        <v>74</v>
      </c>
      <c r="F11" s="4" t="s">
        <v>75</v>
      </c>
      <c r="G11" s="4" t="s">
        <v>20</v>
      </c>
      <c r="H11" s="4">
        <v>1</v>
      </c>
      <c r="I11" s="4" t="s">
        <v>76</v>
      </c>
      <c r="J11" s="4" t="s">
        <v>77</v>
      </c>
      <c r="K11" s="4" t="s">
        <v>78</v>
      </c>
      <c r="L11" s="4" t="s">
        <v>24</v>
      </c>
      <c r="M11" s="4" t="s">
        <v>66</v>
      </c>
      <c r="N11" s="4" t="str">
        <f>_xlfn.DISPIMG("ID_6657B16C92494938A71EF24C64AD8B1E",1)</f>
        <v>=DISPIMG("ID_6657B16C92494938A71EF24C64AD8B1E",1)</v>
      </c>
      <c r="O11" s="8" t="s">
        <v>26</v>
      </c>
      <c r="P11" s="9"/>
    </row>
    <row r="12" ht="136" customHeight="1" spans="1:16">
      <c r="A12" s="4">
        <v>10</v>
      </c>
      <c r="B12" s="4" t="s">
        <v>17</v>
      </c>
      <c r="C12" s="4" t="s">
        <v>79</v>
      </c>
      <c r="D12" s="4">
        <v>38292</v>
      </c>
      <c r="E12" s="4" t="s">
        <v>80</v>
      </c>
      <c r="F12" s="4" t="s">
        <v>81</v>
      </c>
      <c r="G12" s="4" t="s">
        <v>20</v>
      </c>
      <c r="H12" s="4">
        <v>1</v>
      </c>
      <c r="I12" s="4" t="s">
        <v>82</v>
      </c>
      <c r="J12" s="4" t="s">
        <v>83</v>
      </c>
      <c r="K12" s="4" t="s">
        <v>84</v>
      </c>
      <c r="L12" s="4" t="s">
        <v>24</v>
      </c>
      <c r="M12" s="4" t="s">
        <v>85</v>
      </c>
      <c r="N12" s="4" t="str">
        <f>_xlfn.DISPIMG("ID_19CC007E01304C5D8B26C3BEBC54CDDC",1)</f>
        <v>=DISPIMG("ID_19CC007E01304C5D8B26C3BEBC54CDDC",1)</v>
      </c>
      <c r="O12" s="8" t="s">
        <v>26</v>
      </c>
      <c r="P12" s="9"/>
    </row>
    <row r="13" ht="136" customHeight="1" spans="1:16">
      <c r="A13" s="4">
        <v>11</v>
      </c>
      <c r="B13" s="4" t="s">
        <v>17</v>
      </c>
      <c r="C13" s="4" t="s">
        <v>86</v>
      </c>
      <c r="D13" s="4">
        <v>42661</v>
      </c>
      <c r="E13" s="4" t="s">
        <v>87</v>
      </c>
      <c r="F13" s="4" t="s">
        <v>88</v>
      </c>
      <c r="G13" s="4" t="s">
        <v>20</v>
      </c>
      <c r="H13" s="4">
        <v>1</v>
      </c>
      <c r="I13" s="4" t="s">
        <v>89</v>
      </c>
      <c r="J13" s="4" t="s">
        <v>90</v>
      </c>
      <c r="K13" s="4" t="s">
        <v>91</v>
      </c>
      <c r="L13" s="4" t="s">
        <v>24</v>
      </c>
      <c r="M13" s="4" t="s">
        <v>39</v>
      </c>
      <c r="N13" s="4" t="str">
        <f>_xlfn.DISPIMG("ID_71A6A0034D01479FA98A0CD8FFBB21CC",1)</f>
        <v>=DISPIMG("ID_71A6A0034D01479FA98A0CD8FFBB21CC",1)</v>
      </c>
      <c r="O13" s="8" t="s">
        <v>26</v>
      </c>
      <c r="P13" s="9"/>
    </row>
    <row r="14" ht="136" customHeight="1" spans="1:16">
      <c r="A14" s="4">
        <v>12</v>
      </c>
      <c r="B14" s="4" t="s">
        <v>17</v>
      </c>
      <c r="C14" s="4" t="s">
        <v>92</v>
      </c>
      <c r="D14" s="4">
        <v>42662</v>
      </c>
      <c r="E14" s="4" t="s">
        <v>93</v>
      </c>
      <c r="F14" s="4" t="s">
        <v>94</v>
      </c>
      <c r="G14" s="4" t="s">
        <v>20</v>
      </c>
      <c r="H14" s="4">
        <v>1</v>
      </c>
      <c r="I14" s="4" t="s">
        <v>43</v>
      </c>
      <c r="J14" s="4" t="s">
        <v>95</v>
      </c>
      <c r="K14" s="4" t="s">
        <v>96</v>
      </c>
      <c r="L14" s="4" t="s">
        <v>24</v>
      </c>
      <c r="M14" s="4" t="s">
        <v>66</v>
      </c>
      <c r="N14" s="4" t="str">
        <f>_xlfn.DISPIMG("ID_60AB757FB6954ED598B251A2416D06F9",1)</f>
        <v>=DISPIMG("ID_60AB757FB6954ED598B251A2416D06F9",1)</v>
      </c>
      <c r="O14" s="10" t="s">
        <v>26</v>
      </c>
      <c r="P14" s="9"/>
    </row>
    <row r="15" ht="136" customHeight="1" spans="1:16">
      <c r="A15" s="4">
        <v>13</v>
      </c>
      <c r="B15" s="4" t="s">
        <v>97</v>
      </c>
      <c r="C15" s="11" t="s">
        <v>98</v>
      </c>
      <c r="D15" s="12">
        <v>42226</v>
      </c>
      <c r="E15" s="11" t="s">
        <v>99</v>
      </c>
      <c r="F15" s="13" t="s">
        <v>100</v>
      </c>
      <c r="G15" s="13" t="s">
        <v>101</v>
      </c>
      <c r="H15" s="14">
        <v>1</v>
      </c>
      <c r="I15" s="15" t="s">
        <v>102</v>
      </c>
      <c r="J15" s="15" t="s">
        <v>103</v>
      </c>
      <c r="K15" s="9" t="s">
        <v>104</v>
      </c>
      <c r="L15" s="9" t="s">
        <v>24</v>
      </c>
      <c r="M15" s="15" t="s">
        <v>105</v>
      </c>
      <c r="N15" s="9" t="str">
        <f>_xlfn.DISPIMG("ID_8075295EE1BD462C9A704EC38CDC9E4A",1)</f>
        <v>=DISPIMG("ID_8075295EE1BD462C9A704EC38CDC9E4A",1)</v>
      </c>
      <c r="O15" s="16" t="s">
        <v>26</v>
      </c>
      <c r="P15" s="9"/>
    </row>
    <row r="16" ht="117" customHeight="1" spans="1:16">
      <c r="A16" s="4">
        <v>14</v>
      </c>
      <c r="B16" s="4" t="s">
        <v>97</v>
      </c>
      <c r="C16" s="11" t="s">
        <v>106</v>
      </c>
      <c r="D16" s="12">
        <v>42226</v>
      </c>
      <c r="E16" s="11" t="s">
        <v>107</v>
      </c>
      <c r="F16" s="13" t="s">
        <v>100</v>
      </c>
      <c r="G16" s="13" t="s">
        <v>101</v>
      </c>
      <c r="H16" s="14">
        <v>1</v>
      </c>
      <c r="I16" s="15" t="s">
        <v>102</v>
      </c>
      <c r="J16" s="15" t="s">
        <v>103</v>
      </c>
      <c r="K16" s="9" t="s">
        <v>104</v>
      </c>
      <c r="L16" s="9" t="s">
        <v>24</v>
      </c>
      <c r="M16" s="15" t="s">
        <v>105</v>
      </c>
      <c r="N16" s="9" t="str">
        <f>_xlfn.DISPIMG("ID_4892D844D6574582892AC2447F4F43A1",1)</f>
        <v>=DISPIMG("ID_4892D844D6574582892AC2447F4F43A1",1)</v>
      </c>
      <c r="O16" s="17" t="s">
        <v>26</v>
      </c>
      <c r="P16" s="9"/>
    </row>
    <row r="17" ht="183" customHeight="1" spans="1:16">
      <c r="A17" s="4">
        <v>15</v>
      </c>
      <c r="B17" s="18" t="s">
        <v>108</v>
      </c>
      <c r="C17" s="18" t="s">
        <v>109</v>
      </c>
      <c r="D17" s="19">
        <v>43454</v>
      </c>
      <c r="E17" s="20" t="s">
        <v>110</v>
      </c>
      <c r="F17" s="20" t="s">
        <v>111</v>
      </c>
      <c r="G17" s="20" t="s">
        <v>112</v>
      </c>
      <c r="H17" s="18">
        <v>3</v>
      </c>
      <c r="I17" s="20" t="s">
        <v>113</v>
      </c>
      <c r="J17" s="18" t="s">
        <v>114</v>
      </c>
      <c r="K17" s="18" t="s">
        <v>115</v>
      </c>
      <c r="L17" s="18" t="s">
        <v>24</v>
      </c>
      <c r="M17" s="18" t="s">
        <v>116</v>
      </c>
      <c r="N17" s="18" t="str">
        <f>_xlfn.DISPIMG("ID_7891177FE17341A8B20CBE63FE738824",1)</f>
        <v>=DISPIMG("ID_7891177FE17341A8B20CBE63FE738824",1)</v>
      </c>
      <c r="O17" s="18" t="s">
        <v>26</v>
      </c>
      <c r="P17" s="18" t="s">
        <v>53</v>
      </c>
    </row>
    <row r="18" ht="147" customHeight="1" spans="1:16">
      <c r="A18" s="4">
        <v>16</v>
      </c>
      <c r="B18" s="18" t="s">
        <v>108</v>
      </c>
      <c r="C18" s="18" t="s">
        <v>117</v>
      </c>
      <c r="D18" s="21">
        <v>43454</v>
      </c>
      <c r="E18" s="20" t="s">
        <v>118</v>
      </c>
      <c r="F18" s="6" t="s">
        <v>119</v>
      </c>
      <c r="G18" s="20" t="s">
        <v>120</v>
      </c>
      <c r="H18" s="6">
        <v>2</v>
      </c>
      <c r="I18" s="20" t="s">
        <v>113</v>
      </c>
      <c r="J18" s="18" t="s">
        <v>121</v>
      </c>
      <c r="K18" s="18" t="s">
        <v>122</v>
      </c>
      <c r="L18" s="18" t="s">
        <v>24</v>
      </c>
      <c r="M18" s="18" t="s">
        <v>116</v>
      </c>
      <c r="N18" s="6" t="str">
        <f>_xlfn.DISPIMG("ID_1E1BC7D79F324D2E9E7AC7F285CBE226",1)</f>
        <v>=DISPIMG("ID_1E1BC7D79F324D2E9E7AC7F285CBE226",1)</v>
      </c>
      <c r="O18" s="18" t="s">
        <v>26</v>
      </c>
      <c r="P18" s="18" t="s">
        <v>53</v>
      </c>
    </row>
    <row r="19" ht="141" customHeight="1" spans="1:16">
      <c r="A19" s="4">
        <v>17</v>
      </c>
      <c r="B19" s="18" t="s">
        <v>108</v>
      </c>
      <c r="C19" s="18" t="s">
        <v>123</v>
      </c>
      <c r="D19" s="21">
        <v>43454</v>
      </c>
      <c r="E19" s="20" t="s">
        <v>118</v>
      </c>
      <c r="F19" s="6" t="s">
        <v>119</v>
      </c>
      <c r="G19" s="20" t="s">
        <v>120</v>
      </c>
      <c r="H19" s="6">
        <v>2</v>
      </c>
      <c r="I19" s="20" t="s">
        <v>113</v>
      </c>
      <c r="J19" s="18" t="s">
        <v>124</v>
      </c>
      <c r="K19" s="18" t="s">
        <v>125</v>
      </c>
      <c r="L19" s="18" t="s">
        <v>24</v>
      </c>
      <c r="M19" s="18" t="s">
        <v>116</v>
      </c>
      <c r="N19" s="6" t="str">
        <f>_xlfn.DISPIMG("ID_4232F434F590494E9E89ED901B9C166B",1)</f>
        <v>=DISPIMG("ID_4232F434F590494E9E89ED901B9C166B",1)</v>
      </c>
      <c r="O19" s="18" t="s">
        <v>26</v>
      </c>
      <c r="P19" s="18" t="s">
        <v>53</v>
      </c>
    </row>
    <row r="20" ht="153" customHeight="1" spans="1:16">
      <c r="A20" s="4">
        <v>18</v>
      </c>
      <c r="B20" s="18" t="s">
        <v>108</v>
      </c>
      <c r="C20" s="18">
        <v>20182051</v>
      </c>
      <c r="D20" s="19">
        <v>43454</v>
      </c>
      <c r="E20" s="20" t="s">
        <v>126</v>
      </c>
      <c r="F20" s="20" t="s">
        <v>127</v>
      </c>
      <c r="G20" s="18"/>
      <c r="H20" s="18">
        <v>1</v>
      </c>
      <c r="I20" s="20" t="s">
        <v>113</v>
      </c>
      <c r="J20" s="18" t="s">
        <v>128</v>
      </c>
      <c r="K20" s="18" t="s">
        <v>129</v>
      </c>
      <c r="L20" s="18" t="s">
        <v>24</v>
      </c>
      <c r="M20" s="18" t="s">
        <v>116</v>
      </c>
      <c r="N20" s="18" t="str">
        <f>_xlfn.DISPIMG("ID_86E9263A8F2B4B51A1DDC04B11D761A8",1)</f>
        <v>=DISPIMG("ID_86E9263A8F2B4B51A1DDC04B11D761A8",1)</v>
      </c>
      <c r="O20" s="18" t="s">
        <v>26</v>
      </c>
      <c r="P20" s="18" t="s">
        <v>53</v>
      </c>
    </row>
    <row r="21" ht="132" customHeight="1" spans="1:16">
      <c r="A21" s="4">
        <v>19</v>
      </c>
      <c r="B21" s="18" t="s">
        <v>108</v>
      </c>
      <c r="C21" s="20" t="s">
        <v>130</v>
      </c>
      <c r="D21" s="19">
        <v>43431</v>
      </c>
      <c r="E21" s="20" t="s">
        <v>131</v>
      </c>
      <c r="F21" s="20" t="s">
        <v>132</v>
      </c>
      <c r="G21" s="18"/>
      <c r="H21" s="18">
        <v>1</v>
      </c>
      <c r="I21" s="20" t="s">
        <v>133</v>
      </c>
      <c r="J21" s="18" t="s">
        <v>134</v>
      </c>
      <c r="K21" s="18" t="s">
        <v>135</v>
      </c>
      <c r="L21" s="18" t="s">
        <v>24</v>
      </c>
      <c r="M21" s="18" t="s">
        <v>116</v>
      </c>
      <c r="N21" s="18" t="str">
        <f>_xlfn.DISPIMG("ID_7D8CEAA17C404A89B85E0ACF68A743E3",1)</f>
        <v>=DISPIMG("ID_7D8CEAA17C404A89B85E0ACF68A743E3",1)</v>
      </c>
      <c r="O21" s="18" t="s">
        <v>26</v>
      </c>
      <c r="P21" s="18" t="s">
        <v>53</v>
      </c>
    </row>
    <row r="22" ht="409.5" spans="1:16">
      <c r="A22" s="4">
        <v>20</v>
      </c>
      <c r="B22" s="18" t="s">
        <v>108</v>
      </c>
      <c r="C22" s="20" t="s">
        <v>136</v>
      </c>
      <c r="D22" s="19">
        <v>43431</v>
      </c>
      <c r="E22" s="20" t="s">
        <v>137</v>
      </c>
      <c r="F22" s="20" t="s">
        <v>138</v>
      </c>
      <c r="G22" s="18"/>
      <c r="H22" s="18">
        <v>1</v>
      </c>
      <c r="I22" s="20" t="s">
        <v>139</v>
      </c>
      <c r="J22" s="18" t="s">
        <v>140</v>
      </c>
      <c r="K22" s="18" t="s">
        <v>141</v>
      </c>
      <c r="L22" s="18" t="s">
        <v>24</v>
      </c>
      <c r="M22" s="18" t="s">
        <v>116</v>
      </c>
      <c r="N22" s="18" t="str">
        <f>_xlfn.DISPIMG("ID_0237A187C5AA43AC99B6D9D24040C32F",1)</f>
        <v>=DISPIMG("ID_0237A187C5AA43AC99B6D9D24040C32F",1)</v>
      </c>
      <c r="O22" s="18" t="s">
        <v>26</v>
      </c>
      <c r="P22" s="18" t="s">
        <v>53</v>
      </c>
    </row>
    <row r="23" ht="153" customHeight="1" spans="1:16">
      <c r="A23" s="4">
        <v>21</v>
      </c>
      <c r="B23" s="18" t="s">
        <v>108</v>
      </c>
      <c r="C23" s="18" t="s">
        <v>142</v>
      </c>
      <c r="D23" s="19">
        <v>43454</v>
      </c>
      <c r="E23" s="20" t="s">
        <v>143</v>
      </c>
      <c r="F23" s="20" t="s">
        <v>144</v>
      </c>
      <c r="G23" s="20" t="s">
        <v>145</v>
      </c>
      <c r="H23" s="18">
        <v>3</v>
      </c>
      <c r="I23" s="20" t="s">
        <v>146</v>
      </c>
      <c r="J23" s="18" t="s">
        <v>147</v>
      </c>
      <c r="K23" s="18" t="s">
        <v>148</v>
      </c>
      <c r="L23" s="18" t="s">
        <v>24</v>
      </c>
      <c r="M23" s="18" t="s">
        <v>116</v>
      </c>
      <c r="N23" s="18" t="str">
        <f>_xlfn.DISPIMG("ID_225460015BC04F05B7831DF4E7ADB82F",1)</f>
        <v>=DISPIMG("ID_225460015BC04F05B7831DF4E7ADB82F",1)</v>
      </c>
      <c r="O23" s="18" t="s">
        <v>26</v>
      </c>
      <c r="P23" s="18" t="s">
        <v>149</v>
      </c>
    </row>
    <row r="24" ht="143" customHeight="1" spans="1:16">
      <c r="A24" s="4">
        <v>22</v>
      </c>
      <c r="B24" s="18" t="s">
        <v>108</v>
      </c>
      <c r="C24" s="18" t="s">
        <v>150</v>
      </c>
      <c r="D24" s="19">
        <v>43454</v>
      </c>
      <c r="E24" s="20" t="s">
        <v>151</v>
      </c>
      <c r="F24" s="20" t="s">
        <v>152</v>
      </c>
      <c r="G24" s="20" t="s">
        <v>153</v>
      </c>
      <c r="H24" s="18">
        <v>3</v>
      </c>
      <c r="I24" s="20" t="s">
        <v>146</v>
      </c>
      <c r="J24" s="18" t="s">
        <v>154</v>
      </c>
      <c r="K24" s="18" t="s">
        <v>155</v>
      </c>
      <c r="L24" s="18" t="s">
        <v>24</v>
      </c>
      <c r="M24" s="18" t="s">
        <v>156</v>
      </c>
      <c r="N24" s="18" t="str">
        <f>_xlfn.DISPIMG("ID_F2D1180BBBA046699574D3D5C0ADD282",1)</f>
        <v>=DISPIMG("ID_F2D1180BBBA046699574D3D5C0ADD282",1)</v>
      </c>
      <c r="O24" s="18" t="s">
        <v>26</v>
      </c>
      <c r="P24" s="18" t="s">
        <v>149</v>
      </c>
    </row>
    <row r="25" ht="151" customHeight="1" spans="1:16">
      <c r="A25" s="4">
        <v>23</v>
      </c>
      <c r="B25" s="18" t="s">
        <v>108</v>
      </c>
      <c r="C25" s="18" t="s">
        <v>157</v>
      </c>
      <c r="D25" s="19">
        <v>43454</v>
      </c>
      <c r="E25" s="20" t="s">
        <v>158</v>
      </c>
      <c r="F25" s="20" t="s">
        <v>159</v>
      </c>
      <c r="G25" s="18"/>
      <c r="H25" s="18">
        <v>2</v>
      </c>
      <c r="I25" s="20" t="s">
        <v>160</v>
      </c>
      <c r="J25" s="18" t="s">
        <v>161</v>
      </c>
      <c r="K25" s="18" t="s">
        <v>162</v>
      </c>
      <c r="L25" s="18" t="s">
        <v>24</v>
      </c>
      <c r="M25" s="18" t="s">
        <v>156</v>
      </c>
      <c r="N25" s="18" t="str">
        <f>_xlfn.DISPIMG("ID_5A98A172D78E40009D561EA09A17FAB3",1)</f>
        <v>=DISPIMG("ID_5A98A172D78E40009D561EA09A17FAB3",1)</v>
      </c>
      <c r="O25" s="18" t="s">
        <v>26</v>
      </c>
      <c r="P25" s="18" t="s">
        <v>53</v>
      </c>
    </row>
    <row r="26" ht="223.2" spans="1:16">
      <c r="A26" s="4">
        <v>24</v>
      </c>
      <c r="B26" s="18" t="s">
        <v>163</v>
      </c>
      <c r="C26" s="18">
        <v>2020001921</v>
      </c>
      <c r="D26" s="22">
        <v>44089</v>
      </c>
      <c r="E26" s="18" t="s">
        <v>164</v>
      </c>
      <c r="F26" s="18" t="s">
        <v>165</v>
      </c>
      <c r="G26" s="18" t="s">
        <v>166</v>
      </c>
      <c r="H26" s="18">
        <v>1</v>
      </c>
      <c r="I26" s="18" t="s">
        <v>167</v>
      </c>
      <c r="J26" s="18" t="s">
        <v>168</v>
      </c>
      <c r="K26" s="18" t="s">
        <v>169</v>
      </c>
      <c r="L26" s="18" t="s">
        <v>24</v>
      </c>
      <c r="M26" s="18" t="s">
        <v>170</v>
      </c>
      <c r="N26" s="18" t="str">
        <f>_xlfn.DISPIMG("ID_86100EAC4AF74AA5B4F28D03A5F107EA",1)</f>
        <v>=DISPIMG("ID_86100EAC4AF74AA5B4F28D03A5F107EA",1)</v>
      </c>
      <c r="O26" s="18" t="s">
        <v>26</v>
      </c>
      <c r="P26" s="18"/>
    </row>
  </sheetData>
  <mergeCells count="1">
    <mergeCell ref="A1:P1"/>
  </mergeCells>
  <dataValidations count="2">
    <dataValidation type="list" allowBlank="1" showInputMessage="1" showErrorMessage="1" sqref="L2:L14">
      <formula1>"在用,闲置,损坏,待报废"</formula1>
    </dataValidation>
    <dataValidation type="list" allowBlank="1" showInputMessage="1" showErrorMessage="1" sqref="O2:O16">
      <formula1>"是,否"</formula1>
    </dataValidation>
  </dataValidations>
  <pageMargins left="0.2125" right="0.2125" top="0.2125" bottom="0.2125" header="0.5" footer="0.5"/>
  <pageSetup paperSize="9" scale="7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廖灵旋</cp:lastModifiedBy>
  <dcterms:created xsi:type="dcterms:W3CDTF">2025-05-26T03:41:00Z</dcterms:created>
  <dcterms:modified xsi:type="dcterms:W3CDTF">2026-08-31T09:20:43Z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2C29E5AC3C4D4042AD0E7996E4F9D0D1_13</vt:lpwstr>
  </property>
  <property fmtid="{D5CDD505-2E9C-101B-9397-08002B2CF9AE}" pid="3" name="KSOProductBuildVer">
    <vt:lpwstr>2052-12.1.0.28505</vt:lpwstr>
  </property>
  <property fmtid="{D5CDD505-2E9C-101B-9397-08002B2CF9AE}" pid="4" name="CalculationRule">
    <vt:i4>0</vt:i4>
  </property>
</Properties>
</file>